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irte\Desktop\"/>
    </mc:Choice>
  </mc:AlternateContent>
  <xr:revisionPtr revIDLastSave="0" documentId="13_ncr:1_{FB38EB06-8541-4D1F-B519-92EEF1C6D2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小径（4～6.5φ）" sheetId="1" r:id="rId1"/>
    <sheet name="Ⅲ型以前アンカー（12.7～18φ）" sheetId="3" r:id="rId2"/>
    <sheet name="ブレイズ19φ" sheetId="5" r:id="rId3"/>
    <sheet name="Ⅳ型アンカー（12.7～24φ)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6" l="1"/>
  <c r="F63" i="6"/>
  <c r="F62" i="6"/>
  <c r="F61" i="6"/>
  <c r="F60" i="6"/>
  <c r="F59" i="6"/>
  <c r="F58" i="6"/>
  <c r="F57" i="6"/>
  <c r="F51" i="6"/>
  <c r="F50" i="6"/>
  <c r="F49" i="6"/>
  <c r="F48" i="6"/>
  <c r="F47" i="6"/>
  <c r="F46" i="6"/>
  <c r="F45" i="6"/>
  <c r="F41" i="6"/>
  <c r="F40" i="6"/>
  <c r="F39" i="6"/>
  <c r="F38" i="6"/>
  <c r="F37" i="6"/>
  <c r="F36" i="6"/>
  <c r="F35" i="6"/>
  <c r="F30" i="6"/>
  <c r="F29" i="6"/>
  <c r="F28" i="6"/>
  <c r="F27" i="6"/>
  <c r="F26" i="6"/>
  <c r="F25" i="6"/>
  <c r="F24" i="6"/>
  <c r="F19" i="6"/>
  <c r="F18" i="6"/>
  <c r="F17" i="6"/>
  <c r="F16" i="6"/>
  <c r="F15" i="6"/>
  <c r="F14" i="6"/>
  <c r="F13" i="6"/>
  <c r="H14" i="3" l="1"/>
  <c r="F14" i="3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0" i="3"/>
  <c r="H40" i="3" s="1"/>
  <c r="F39" i="3"/>
  <c r="H39" i="3" s="1"/>
  <c r="F38" i="3"/>
  <c r="H38" i="3" s="1"/>
  <c r="F37" i="3"/>
  <c r="H37" i="3" s="1"/>
  <c r="F36" i="3"/>
  <c r="H36" i="3" s="1"/>
  <c r="F35" i="3"/>
  <c r="H35" i="3" s="1"/>
  <c r="F34" i="3"/>
  <c r="H34" i="3" s="1"/>
  <c r="F25" i="3"/>
  <c r="H25" i="3" s="1"/>
  <c r="H41" i="6" l="1"/>
  <c r="H40" i="6"/>
  <c r="H39" i="6"/>
  <c r="H38" i="6"/>
  <c r="H37" i="6"/>
  <c r="H36" i="6"/>
  <c r="H35" i="6"/>
  <c r="H64" i="6"/>
  <c r="H61" i="6"/>
  <c r="H63" i="6"/>
  <c r="H62" i="6"/>
  <c r="H60" i="6"/>
  <c r="H59" i="6"/>
  <c r="H58" i="6"/>
  <c r="H57" i="6"/>
  <c r="H65" i="6" l="1"/>
  <c r="H42" i="6"/>
  <c r="H41" i="3"/>
  <c r="F14" i="5"/>
  <c r="F15" i="5"/>
  <c r="F16" i="5"/>
  <c r="F17" i="5"/>
  <c r="F18" i="5"/>
  <c r="F19" i="5"/>
  <c r="F13" i="5"/>
  <c r="F26" i="3"/>
  <c r="F27" i="3"/>
  <c r="F28" i="3"/>
  <c r="F29" i="3"/>
  <c r="F30" i="3"/>
  <c r="F24" i="3"/>
  <c r="F15" i="3"/>
  <c r="F16" i="3"/>
  <c r="F17" i="3"/>
  <c r="F18" i="3"/>
  <c r="F19" i="3"/>
  <c r="F13" i="3"/>
  <c r="F77" i="1"/>
  <c r="F69" i="1"/>
  <c r="F70" i="1"/>
  <c r="F71" i="1"/>
  <c r="F72" i="1"/>
  <c r="F73" i="1"/>
  <c r="F74" i="1"/>
  <c r="F68" i="1"/>
  <c r="F63" i="1"/>
  <c r="F55" i="1"/>
  <c r="F56" i="1"/>
  <c r="F57" i="1"/>
  <c r="F58" i="1"/>
  <c r="F59" i="1"/>
  <c r="F60" i="1"/>
  <c r="F54" i="1"/>
  <c r="F49" i="1"/>
  <c r="F41" i="1"/>
  <c r="F42" i="1"/>
  <c r="F43" i="1"/>
  <c r="F44" i="1"/>
  <c r="F45" i="1"/>
  <c r="F46" i="1"/>
  <c r="F40" i="1"/>
  <c r="F35" i="1"/>
  <c r="F18" i="1"/>
  <c r="F13" i="1"/>
  <c r="F27" i="1"/>
  <c r="F28" i="1"/>
  <c r="F29" i="1"/>
  <c r="F30" i="1"/>
  <c r="F31" i="1"/>
  <c r="F32" i="1"/>
  <c r="F26" i="1"/>
  <c r="F22" i="1"/>
  <c r="F19" i="1"/>
  <c r="F17" i="1"/>
  <c r="F16" i="1"/>
  <c r="F15" i="1"/>
  <c r="F14" i="1"/>
  <c r="H46" i="6" l="1"/>
  <c r="H25" i="6"/>
  <c r="H27" i="6"/>
  <c r="H28" i="6"/>
  <c r="H29" i="6"/>
  <c r="H30" i="6"/>
  <c r="H24" i="6"/>
  <c r="H26" i="6"/>
  <c r="H14" i="6"/>
  <c r="H51" i="6"/>
  <c r="H50" i="6"/>
  <c r="H49" i="6"/>
  <c r="H48" i="6"/>
  <c r="H47" i="6"/>
  <c r="H45" i="6"/>
  <c r="H52" i="6" s="1"/>
  <c r="H19" i="6"/>
  <c r="H18" i="6"/>
  <c r="H17" i="6"/>
  <c r="H16" i="6"/>
  <c r="H15" i="6"/>
  <c r="H13" i="6"/>
  <c r="H31" i="6" l="1"/>
  <c r="H20" i="6"/>
  <c r="H19" i="5"/>
  <c r="H18" i="5"/>
  <c r="H17" i="5"/>
  <c r="H16" i="5"/>
  <c r="H15" i="5"/>
  <c r="H14" i="5"/>
  <c r="H13" i="5"/>
  <c r="H20" i="5" l="1"/>
  <c r="H30" i="3" l="1"/>
  <c r="H29" i="3"/>
  <c r="H28" i="3"/>
  <c r="H27" i="3"/>
  <c r="H26" i="3"/>
  <c r="H24" i="3"/>
  <c r="H19" i="3"/>
  <c r="H18" i="3"/>
  <c r="H17" i="3"/>
  <c r="H16" i="3"/>
  <c r="H15" i="3"/>
  <c r="H13" i="3"/>
  <c r="H31" i="3" l="1"/>
  <c r="H52" i="3"/>
  <c r="H20" i="3"/>
  <c r="H22" i="1" l="1"/>
  <c r="H19" i="1"/>
  <c r="H18" i="1"/>
  <c r="H17" i="1"/>
  <c r="H16" i="1"/>
  <c r="H15" i="1"/>
  <c r="H14" i="1"/>
  <c r="H13" i="1"/>
  <c r="H77" i="1"/>
  <c r="H74" i="1"/>
  <c r="H73" i="1"/>
  <c r="H72" i="1"/>
  <c r="H71" i="1"/>
  <c r="H70" i="1"/>
  <c r="H69" i="1"/>
  <c r="H68" i="1"/>
  <c r="H63" i="1"/>
  <c r="H60" i="1"/>
  <c r="H59" i="1"/>
  <c r="H58" i="1"/>
  <c r="H57" i="1"/>
  <c r="H56" i="1"/>
  <c r="H55" i="1"/>
  <c r="H54" i="1"/>
  <c r="H40" i="1"/>
  <c r="H49" i="1"/>
  <c r="H46" i="1"/>
  <c r="H45" i="1"/>
  <c r="H44" i="1"/>
  <c r="H43" i="1"/>
  <c r="H42" i="1"/>
  <c r="H41" i="1"/>
  <c r="H35" i="1"/>
  <c r="H26" i="1"/>
  <c r="H27" i="1"/>
  <c r="H28" i="1"/>
  <c r="H29" i="1"/>
  <c r="H30" i="1"/>
  <c r="H31" i="1"/>
  <c r="H32" i="1"/>
  <c r="H23" i="1" l="1"/>
  <c r="H20" i="1"/>
  <c r="H33" i="1"/>
  <c r="H36" i="1"/>
  <c r="H78" i="1"/>
  <c r="H75" i="1"/>
  <c r="H64" i="1"/>
  <c r="H61" i="1"/>
  <c r="H50" i="1"/>
  <c r="H47" i="1"/>
</calcChain>
</file>

<file path=xl/sharedStrings.xml><?xml version="1.0" encoding="utf-8"?>
<sst xmlns="http://schemas.openxmlformats.org/spreadsheetml/2006/main" count="502" uniqueCount="113">
  <si>
    <t>品名</t>
    <rPh sb="0" eb="2">
      <t>ヒンンメイ</t>
    </rPh>
    <phoneticPr fontId="2"/>
  </si>
  <si>
    <t>ろ過フィルター</t>
  </si>
  <si>
    <t>バキュームポンプ</t>
  </si>
  <si>
    <t>注水ボディ（小径用）</t>
    <rPh sb="6" eb="9">
      <t>ショウケイヨウ</t>
    </rPh>
    <phoneticPr fontId="2"/>
  </si>
  <si>
    <t>ダイヤチップ（5φ）</t>
    <phoneticPr fontId="2"/>
  </si>
  <si>
    <t>シャンク（5-5.5φ用）</t>
    <rPh sb="11" eb="12">
      <t>ヨウ</t>
    </rPh>
    <phoneticPr fontId="2"/>
  </si>
  <si>
    <t>金属ブッシュ（5-5.5φ用）</t>
    <phoneticPr fontId="2"/>
  </si>
  <si>
    <t>ゴムブッシュ（4-5.5φ用）</t>
    <phoneticPr fontId="2"/>
  </si>
  <si>
    <t>個</t>
    <rPh sb="0" eb="1">
      <t>コ</t>
    </rPh>
    <phoneticPr fontId="2"/>
  </si>
  <si>
    <t>枚</t>
    <rPh sb="0" eb="1">
      <t>マイ</t>
    </rPh>
    <phoneticPr fontId="2"/>
  </si>
  <si>
    <t>本</t>
    <rPh sb="0" eb="1">
      <t>ホン</t>
    </rPh>
    <phoneticPr fontId="2"/>
  </si>
  <si>
    <r>
      <t xml:space="preserve">穴数
</t>
    </r>
    <r>
      <rPr>
        <b/>
        <sz val="14"/>
        <color theme="1"/>
        <rFont val="ＭＳ Ｐゴシック"/>
        <family val="3"/>
        <charset val="128"/>
        <scheme val="minor"/>
      </rPr>
      <t>（横に穴数を入力）</t>
    </r>
    <rPh sb="0" eb="2">
      <t>ケツスウ</t>
    </rPh>
    <rPh sb="4" eb="5">
      <t>ヨコ</t>
    </rPh>
    <rPh sb="6" eb="8">
      <t>ケツスウ</t>
    </rPh>
    <rPh sb="9" eb="11">
      <t>ニュウリョク</t>
    </rPh>
    <phoneticPr fontId="2"/>
  </si>
  <si>
    <t>【穿孔径＝5φの場合】</t>
    <rPh sb="1" eb="4">
      <t>センコウケイ</t>
    </rPh>
    <rPh sb="8" eb="10">
      <t>バアイ</t>
    </rPh>
    <phoneticPr fontId="2"/>
  </si>
  <si>
    <t>【別途座堀チップが必要な場合】</t>
    <rPh sb="1" eb="3">
      <t>ベット</t>
    </rPh>
    <rPh sb="3" eb="5">
      <t>ザボリ</t>
    </rPh>
    <rPh sb="9" eb="11">
      <t>ヒツヨウ</t>
    </rPh>
    <rPh sb="12" eb="14">
      <t>バアイ</t>
    </rPh>
    <phoneticPr fontId="2"/>
  </si>
  <si>
    <r>
      <t xml:space="preserve">設計数量
</t>
    </r>
    <r>
      <rPr>
        <sz val="10"/>
        <color theme="1"/>
        <rFont val="ＭＳ Ｐゴシック"/>
        <family val="3"/>
        <charset val="128"/>
        <scheme val="minor"/>
      </rPr>
      <t>※消耗品1個辺りの穴数</t>
    </r>
    <rPh sb="0" eb="4">
      <t>セッケイスウリョウ</t>
    </rPh>
    <rPh sb="6" eb="9">
      <t>ショウモウヒン</t>
    </rPh>
    <rPh sb="10" eb="11">
      <t>コ</t>
    </rPh>
    <rPh sb="11" eb="12">
      <t>アタ</t>
    </rPh>
    <rPh sb="14" eb="16">
      <t>ケツスウ</t>
    </rPh>
    <phoneticPr fontId="2"/>
  </si>
  <si>
    <r>
      <t xml:space="preserve">必要数量
</t>
    </r>
    <r>
      <rPr>
        <b/>
        <sz val="10"/>
        <color theme="1"/>
        <rFont val="ＭＳ Ｐゴシック"/>
        <family val="3"/>
        <charset val="128"/>
        <scheme val="minor"/>
      </rPr>
      <t>（設計数量計算）
※小数点以下切り捨て</t>
    </r>
    <rPh sb="0" eb="4">
      <t>ヒツヨウスウリョウ</t>
    </rPh>
    <rPh sb="6" eb="10">
      <t>セッケイスウリョウ</t>
    </rPh>
    <rPh sb="10" eb="12">
      <t>ケイサン</t>
    </rPh>
    <rPh sb="15" eb="18">
      <t>ショウスウテン</t>
    </rPh>
    <rPh sb="18" eb="20">
      <t>イカ</t>
    </rPh>
    <rPh sb="20" eb="21">
      <t>キ</t>
    </rPh>
    <rPh sb="22" eb="23">
      <t>ス</t>
    </rPh>
    <phoneticPr fontId="2"/>
  </si>
  <si>
    <r>
      <t xml:space="preserve">設計単価
</t>
    </r>
    <r>
      <rPr>
        <sz val="10"/>
        <color theme="1"/>
        <rFont val="ＭＳ Ｐゴシック"/>
        <family val="3"/>
        <charset val="128"/>
        <scheme val="minor"/>
      </rPr>
      <t>※標準販売価格</t>
    </r>
    <rPh sb="0" eb="4">
      <t>セッケイタンカ</t>
    </rPh>
    <rPh sb="6" eb="8">
      <t>ヒョウジュン</t>
    </rPh>
    <rPh sb="8" eb="12">
      <t>ハンバイカカク</t>
    </rPh>
    <phoneticPr fontId="2"/>
  </si>
  <si>
    <t>メーカー
出荷単位</t>
    <rPh sb="5" eb="9">
      <t>シュッカタンイ</t>
    </rPh>
    <phoneticPr fontId="2"/>
  </si>
  <si>
    <t>1箱（10個）</t>
    <rPh sb="1" eb="2">
      <t>ハコ</t>
    </rPh>
    <rPh sb="5" eb="6">
      <t>コ</t>
    </rPh>
    <phoneticPr fontId="2"/>
  </si>
  <si>
    <t>1本</t>
    <rPh sb="1" eb="2">
      <t>ホン</t>
    </rPh>
    <phoneticPr fontId="2"/>
  </si>
  <si>
    <t>1個</t>
    <phoneticPr fontId="2"/>
  </si>
  <si>
    <t>1袋（5個）</t>
    <rPh sb="1" eb="2">
      <t>タイ</t>
    </rPh>
    <rPh sb="4" eb="5">
      <t>コ</t>
    </rPh>
    <phoneticPr fontId="2"/>
  </si>
  <si>
    <t>1袋（10枚）</t>
    <rPh sb="1" eb="2">
      <t>タイ</t>
    </rPh>
    <rPh sb="5" eb="6">
      <t>マイ</t>
    </rPh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</si>
  <si>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設計金額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0"/>
        <color theme="1"/>
        <rFont val="ＭＳ Ｐゴシック"/>
        <family val="3"/>
        <charset val="128"/>
        <scheme val="minor"/>
      </rPr>
      <t>（設計数量計算）</t>
    </r>
    <rPh sb="0" eb="4">
      <t>セッケイキンガク</t>
    </rPh>
    <phoneticPr fontId="2"/>
  </si>
  <si>
    <t>【穿孔径＝5.5φの場合】</t>
    <rPh sb="1" eb="4">
      <t>センコウケイ</t>
    </rPh>
    <rPh sb="10" eb="12">
      <t>バアイ</t>
    </rPh>
    <phoneticPr fontId="2"/>
  </si>
  <si>
    <t>ダイヤチップ（5.5φ）</t>
    <phoneticPr fontId="2"/>
  </si>
  <si>
    <t>【穿孔径＝6φの場合】</t>
    <rPh sb="1" eb="4">
      <t>センコウケイ</t>
    </rPh>
    <rPh sb="8" eb="10">
      <t>バアイ</t>
    </rPh>
    <phoneticPr fontId="2"/>
  </si>
  <si>
    <t>ダイヤチップ（6φ）</t>
    <phoneticPr fontId="2"/>
  </si>
  <si>
    <t>シャンク（6-8φ用）</t>
    <rPh sb="9" eb="10">
      <t>ヨウ</t>
    </rPh>
    <phoneticPr fontId="2"/>
  </si>
  <si>
    <t>金属ブッシュ（6-8φ用）</t>
    <phoneticPr fontId="2"/>
  </si>
  <si>
    <t>ゴムブッシュ（6-8φ用）</t>
    <phoneticPr fontId="2"/>
  </si>
  <si>
    <t>【穿孔径＝6.5φの場合】</t>
    <rPh sb="1" eb="4">
      <t>センコウケイ</t>
    </rPh>
    <rPh sb="10" eb="12">
      <t>バアイ</t>
    </rPh>
    <phoneticPr fontId="2"/>
  </si>
  <si>
    <t>ダイヤチップ（6.5φ）</t>
    <phoneticPr fontId="2"/>
  </si>
  <si>
    <t>【穿孔径＝4φの場合】</t>
    <rPh sb="1" eb="4">
      <t>センコウケイ</t>
    </rPh>
    <rPh sb="8" eb="10">
      <t>バアイ</t>
    </rPh>
    <phoneticPr fontId="2"/>
  </si>
  <si>
    <t>ダイヤチップ（4φ）</t>
    <phoneticPr fontId="2"/>
  </si>
  <si>
    <t>シャンク（4φ用）</t>
    <rPh sb="7" eb="8">
      <t>ヨウ</t>
    </rPh>
    <phoneticPr fontId="2"/>
  </si>
  <si>
    <t>金属ブッシュ（4φ用）</t>
    <phoneticPr fontId="2"/>
  </si>
  <si>
    <t>座掘用ダイヤチップ（5φ）</t>
    <phoneticPr fontId="2"/>
  </si>
  <si>
    <t>座掘用ダイヤチップ（6.5φ）</t>
    <phoneticPr fontId="2"/>
  </si>
  <si>
    <t>座掘用ダイヤチップ（9φ）</t>
    <phoneticPr fontId="2"/>
  </si>
  <si>
    <t>【穿孔径＝12.7φの場合】</t>
    <rPh sb="1" eb="4">
      <t>センコウケイ</t>
    </rPh>
    <rPh sb="11" eb="13">
      <t>バアイ</t>
    </rPh>
    <phoneticPr fontId="2"/>
  </si>
  <si>
    <t>合計</t>
    <rPh sb="0" eb="2">
      <t>ゴウケイ</t>
    </rPh>
    <phoneticPr fontId="2"/>
  </si>
  <si>
    <t>【穿孔径＝14.5φの場合】</t>
    <rPh sb="1" eb="4">
      <t>センコウケイ</t>
    </rPh>
    <rPh sb="11" eb="13">
      <t>バアイ</t>
    </rPh>
    <phoneticPr fontId="2"/>
  </si>
  <si>
    <t>【穿孔径＝18φの場合】</t>
    <rPh sb="1" eb="4">
      <t>センコウケイ</t>
    </rPh>
    <rPh sb="9" eb="11">
      <t>バアイ</t>
    </rPh>
    <phoneticPr fontId="2"/>
  </si>
  <si>
    <t>水すまし 消耗品必要数簡易計算表（小径用）</t>
    <rPh sb="0" eb="1">
      <t>ミズ</t>
    </rPh>
    <rPh sb="5" eb="8">
      <t>ショウモウヒン</t>
    </rPh>
    <rPh sb="8" eb="11">
      <t>ヒツヨウスウ</t>
    </rPh>
    <rPh sb="11" eb="16">
      <t>カンイケイサンヒョウ</t>
    </rPh>
    <rPh sb="17" eb="20">
      <t>ショウケイヨウ</t>
    </rPh>
    <phoneticPr fontId="2"/>
  </si>
  <si>
    <t>《注意事項》</t>
    <rPh sb="1" eb="5">
      <t>チュウイジコウ</t>
    </rPh>
    <phoneticPr fontId="2"/>
  </si>
  <si>
    <t>　 作業者様の使用具合、タイルの硬さ、躯体中の礫等によって大きく変化することがあります。</t>
    <phoneticPr fontId="2"/>
  </si>
  <si>
    <t>■注水ボディやバキュームポンプは、取り扱い方によって耐久性に大きな違いが生じることがあります。</t>
    <phoneticPr fontId="2"/>
  </si>
  <si>
    <t>■「実施工使用数」や「必要数量」はあくまで「目安」となります。</t>
    <rPh sb="11" eb="15">
      <t>ヒツヨウスウリョウ</t>
    </rPh>
    <rPh sb="22" eb="24">
      <t>メヤス</t>
    </rPh>
    <phoneticPr fontId="2"/>
  </si>
  <si>
    <t>【穿孔径＝19φブレイズビットの場合】</t>
    <rPh sb="1" eb="4">
      <t>センコウケイ</t>
    </rPh>
    <rPh sb="16" eb="18">
      <t>バアイ</t>
    </rPh>
    <phoneticPr fontId="2"/>
  </si>
  <si>
    <t>1個</t>
    <rPh sb="1" eb="2">
      <t>コ</t>
    </rPh>
    <phoneticPr fontId="2"/>
  </si>
  <si>
    <t>ブレイズビット19φ</t>
    <phoneticPr fontId="2"/>
  </si>
  <si>
    <t>シャンク（10.5φ用）</t>
    <rPh sb="10" eb="11">
      <t>ヨウ</t>
    </rPh>
    <phoneticPr fontId="2"/>
  </si>
  <si>
    <t>金属ブッシュ（10.5φ用）</t>
    <phoneticPr fontId="2"/>
  </si>
  <si>
    <t>ゴムブッシュ（10.5φ用）</t>
    <phoneticPr fontId="2"/>
  </si>
  <si>
    <t>水すまし 消耗品必要数簡易計算表（塗膜除去用）</t>
    <rPh sb="0" eb="1">
      <t>ミズ</t>
    </rPh>
    <rPh sb="5" eb="8">
      <t>ショウモウヒン</t>
    </rPh>
    <rPh sb="8" eb="11">
      <t>ヒツヨウスウ</t>
    </rPh>
    <rPh sb="11" eb="16">
      <t>カンイケイサンヒョウ</t>
    </rPh>
    <rPh sb="17" eb="19">
      <t>トマク</t>
    </rPh>
    <rPh sb="19" eb="21">
      <t>ジョキョ</t>
    </rPh>
    <rPh sb="21" eb="22">
      <t>ヨウ</t>
    </rPh>
    <phoneticPr fontId="2"/>
  </si>
  <si>
    <t>　 作業者様の使用具合、壁面状況等によって大きく変化することがあります。</t>
    <rPh sb="12" eb="14">
      <t>ヘキメン</t>
    </rPh>
    <rPh sb="14" eb="16">
      <t>ジョウキョウ</t>
    </rPh>
    <phoneticPr fontId="2"/>
  </si>
  <si>
    <t>水すましAT-Ⅲ型 消耗品必要数簡易計算表（アンカー用）</t>
    <rPh sb="0" eb="1">
      <t>ミズ</t>
    </rPh>
    <rPh sb="8" eb="9">
      <t>ガタ</t>
    </rPh>
    <rPh sb="10" eb="13">
      <t>ショウモウヒン</t>
    </rPh>
    <rPh sb="13" eb="16">
      <t>ヒツヨウスウ</t>
    </rPh>
    <rPh sb="16" eb="21">
      <t>カンイケイサンヒョウ</t>
    </rPh>
    <rPh sb="26" eb="27">
      <t>ヨウ</t>
    </rPh>
    <phoneticPr fontId="2"/>
  </si>
  <si>
    <t>注水ボディ</t>
  </si>
  <si>
    <t>注水ボディ</t>
    <phoneticPr fontId="2"/>
  </si>
  <si>
    <t>1個</t>
  </si>
  <si>
    <r>
      <t>■「設計数量」は「</t>
    </r>
    <r>
      <rPr>
        <b/>
        <i/>
        <u/>
        <sz val="20"/>
        <color theme="1"/>
        <rFont val="ＭＳ Ｐゴシック"/>
        <family val="3"/>
        <charset val="128"/>
        <scheme val="minor"/>
      </rPr>
      <t>タイル厚7～10㎜（仕上層厚10～20㎜）、穿孔深さ計80㎜</t>
    </r>
    <r>
      <rPr>
        <sz val="20"/>
        <color theme="1"/>
        <rFont val="ＭＳ Ｐゴシック"/>
        <family val="2"/>
        <charset val="128"/>
        <scheme val="minor"/>
      </rPr>
      <t>」の場合の数量となります。</t>
    </r>
    <rPh sb="2" eb="6">
      <t>セッケイスウリョウ</t>
    </rPh>
    <rPh sb="35" eb="36">
      <t>ケイ</t>
    </rPh>
    <rPh sb="41" eb="43">
      <t>バアイ</t>
    </rPh>
    <rPh sb="44" eb="46">
      <t>スウリョウ</t>
    </rPh>
    <phoneticPr fontId="2"/>
  </si>
  <si>
    <r>
      <t>■「設計数量」は「</t>
    </r>
    <r>
      <rPr>
        <b/>
        <i/>
        <u/>
        <sz val="20"/>
        <color theme="1"/>
        <rFont val="ＭＳ Ｐゴシック"/>
        <family val="3"/>
        <charset val="128"/>
        <scheme val="minor"/>
      </rPr>
      <t>タイル厚7～10㎜（仕上層厚10～20㎜）、穿孔深さ計110㎜</t>
    </r>
    <r>
      <rPr>
        <sz val="20"/>
        <color theme="1"/>
        <rFont val="ＭＳ Ｐゴシック"/>
        <family val="2"/>
        <charset val="128"/>
        <scheme val="minor"/>
      </rPr>
      <t>」の場合の数量となります。</t>
    </r>
    <rPh sb="2" eb="6">
      <t>セッケイスウリョウ</t>
    </rPh>
    <rPh sb="35" eb="36">
      <t>ケイ</t>
    </rPh>
    <rPh sb="42" eb="44">
      <t>バアイ</t>
    </rPh>
    <rPh sb="45" eb="47">
      <t>スウリョウ</t>
    </rPh>
    <phoneticPr fontId="2"/>
  </si>
  <si>
    <r>
      <t>■「設計数量」は「</t>
    </r>
    <r>
      <rPr>
        <b/>
        <i/>
        <u/>
        <sz val="20"/>
        <color theme="1"/>
        <rFont val="ＭＳ Ｐゴシック"/>
        <family val="3"/>
        <charset val="128"/>
        <scheme val="minor"/>
      </rPr>
      <t>除去深さ5㎜</t>
    </r>
    <r>
      <rPr>
        <sz val="20"/>
        <color theme="1"/>
        <rFont val="ＭＳ Ｐゴシック"/>
        <family val="2"/>
        <charset val="128"/>
        <scheme val="minor"/>
      </rPr>
      <t>」の場合の数量となります。</t>
    </r>
    <rPh sb="2" eb="6">
      <t>セッケイスウリョウ</t>
    </rPh>
    <rPh sb="9" eb="11">
      <t>ジョキョ</t>
    </rPh>
    <rPh sb="17" eb="19">
      <t>バアイ</t>
    </rPh>
    <rPh sb="20" eb="22">
      <t>スウリョウ</t>
    </rPh>
    <phoneticPr fontId="2"/>
  </si>
  <si>
    <t>1個</t>
    <phoneticPr fontId="2"/>
  </si>
  <si>
    <t>個</t>
    <rPh sb="0" eb="1">
      <t>コ</t>
    </rPh>
    <phoneticPr fontId="2"/>
  </si>
  <si>
    <t>【穿孔径＝24φの場合】タイル厚み15㎜想定(止水ジョイント工法)</t>
    <rPh sb="1" eb="4">
      <t>センコウケイ</t>
    </rPh>
    <rPh sb="9" eb="11">
      <t>バアイ</t>
    </rPh>
    <rPh sb="15" eb="16">
      <t>アツ</t>
    </rPh>
    <rPh sb="20" eb="22">
      <t>ソウテイ</t>
    </rPh>
    <rPh sb="23" eb="25">
      <t>シスイ</t>
    </rPh>
    <rPh sb="30" eb="32">
      <t>コウホウ</t>
    </rPh>
    <phoneticPr fontId="2"/>
  </si>
  <si>
    <t>１個</t>
    <rPh sb="1" eb="2">
      <t>コ</t>
    </rPh>
    <phoneticPr fontId="2"/>
  </si>
  <si>
    <t>【穿孔径＝16.5φの場合】</t>
    <rPh sb="1" eb="4">
      <t>センコウケイ</t>
    </rPh>
    <rPh sb="11" eb="13">
      <t>バアイ</t>
    </rPh>
    <phoneticPr fontId="2"/>
  </si>
  <si>
    <t>1本</t>
    <rPh sb="1" eb="2">
      <t>ホン</t>
    </rPh>
    <phoneticPr fontId="2"/>
  </si>
  <si>
    <t>2点式シャンク（24φ）</t>
    <rPh sb="1" eb="2">
      <t>テン</t>
    </rPh>
    <rPh sb="2" eb="3">
      <t>シキ</t>
    </rPh>
    <phoneticPr fontId="2"/>
  </si>
  <si>
    <t>ゴムパット(24φ)</t>
    <phoneticPr fontId="2"/>
  </si>
  <si>
    <t>2点式用段付金属ブッシュ（24φ）</t>
    <phoneticPr fontId="2"/>
  </si>
  <si>
    <t>2点式用段付ゴムブッシュ（24φ）</t>
    <phoneticPr fontId="2"/>
  </si>
  <si>
    <r>
      <t>合計</t>
    </r>
    <r>
      <rPr>
        <b/>
        <sz val="10"/>
        <color theme="1"/>
        <rFont val="ＭＳ Ｐゴシック"/>
        <family val="3"/>
        <charset val="128"/>
        <scheme val="minor"/>
      </rPr>
      <t>（座堀チップが不要な場合）</t>
    </r>
    <rPh sb="0" eb="2">
      <t>ゴウケイ</t>
    </rPh>
    <rPh sb="3" eb="5">
      <t>ザボリ</t>
    </rPh>
    <rPh sb="9" eb="11">
      <t>フヨウ</t>
    </rPh>
    <rPh sb="12" eb="14">
      <t>バアイ</t>
    </rPh>
    <phoneticPr fontId="2"/>
  </si>
  <si>
    <t>単位</t>
    <rPh sb="0" eb="2">
      <t>タンイ</t>
    </rPh>
    <phoneticPr fontId="2"/>
  </si>
  <si>
    <t>2点式ダイヤチップ12.7φ</t>
    <rPh sb="1" eb="3">
      <t>テンシキ</t>
    </rPh>
    <phoneticPr fontId="2"/>
  </si>
  <si>
    <t>2-3型用2点式シャンク12.7φ</t>
    <rPh sb="3" eb="5">
      <t>ガタヨウ</t>
    </rPh>
    <rPh sb="6" eb="8">
      <t>テンシキ</t>
    </rPh>
    <phoneticPr fontId="2"/>
  </si>
  <si>
    <t>金属ブッシュ12.7φ</t>
    <phoneticPr fontId="2"/>
  </si>
  <si>
    <t>ゴムブッシュ12.7φ</t>
    <phoneticPr fontId="2"/>
  </si>
  <si>
    <t>アンカー用注水ボディ</t>
    <rPh sb="4" eb="5">
      <t>ヨウ</t>
    </rPh>
    <phoneticPr fontId="2"/>
  </si>
  <si>
    <t>2、3型用2点式シャンク14.5φ</t>
    <rPh sb="3" eb="4">
      <t>ガタ</t>
    </rPh>
    <rPh sb="4" eb="5">
      <t>ヨウ</t>
    </rPh>
    <rPh sb="6" eb="7">
      <t>テン</t>
    </rPh>
    <rPh sb="7" eb="8">
      <t>シキ</t>
    </rPh>
    <phoneticPr fontId="2"/>
  </si>
  <si>
    <t>2点式用段付金属ブッシュ14.5φ</t>
    <rPh sb="1" eb="2">
      <t>テン</t>
    </rPh>
    <rPh sb="2" eb="3">
      <t>シキ</t>
    </rPh>
    <rPh sb="3" eb="4">
      <t>ヨウ</t>
    </rPh>
    <rPh sb="4" eb="6">
      <t>ダンツ</t>
    </rPh>
    <phoneticPr fontId="2"/>
  </si>
  <si>
    <t>2点式用段付ゴムブッシュ14.5φ</t>
    <rPh sb="1" eb="2">
      <t>テン</t>
    </rPh>
    <rPh sb="2" eb="4">
      <t>シキヨウ</t>
    </rPh>
    <rPh sb="4" eb="6">
      <t>ダンツ</t>
    </rPh>
    <phoneticPr fontId="2"/>
  </si>
  <si>
    <t>2、3型用2点式シャンク16.5φ</t>
    <rPh sb="3" eb="4">
      <t>ガタ</t>
    </rPh>
    <rPh sb="4" eb="5">
      <t>ヨウ</t>
    </rPh>
    <rPh sb="6" eb="7">
      <t>テン</t>
    </rPh>
    <rPh sb="7" eb="8">
      <t>シキ</t>
    </rPh>
    <phoneticPr fontId="2"/>
  </si>
  <si>
    <t>2点式用段付金属ブッシュ16.5φ</t>
    <rPh sb="1" eb="2">
      <t>テン</t>
    </rPh>
    <rPh sb="2" eb="3">
      <t>シキ</t>
    </rPh>
    <rPh sb="3" eb="4">
      <t>ヨウ</t>
    </rPh>
    <rPh sb="4" eb="6">
      <t>ダンツ</t>
    </rPh>
    <phoneticPr fontId="2"/>
  </si>
  <si>
    <t>2点式用段付ゴムブッシュ16.5φ</t>
    <rPh sb="1" eb="2">
      <t>テン</t>
    </rPh>
    <rPh sb="2" eb="4">
      <t>シキヨウ</t>
    </rPh>
    <rPh sb="4" eb="6">
      <t>ダンツ</t>
    </rPh>
    <phoneticPr fontId="2"/>
  </si>
  <si>
    <t>2、3型用2点式シャンク18φ</t>
    <rPh sb="3" eb="4">
      <t>ガタ</t>
    </rPh>
    <rPh sb="4" eb="5">
      <t>ヨウ</t>
    </rPh>
    <rPh sb="6" eb="7">
      <t>テン</t>
    </rPh>
    <rPh sb="7" eb="8">
      <t>シキ</t>
    </rPh>
    <phoneticPr fontId="2"/>
  </si>
  <si>
    <t>2点式用段付金属ブッシュ18φ</t>
    <rPh sb="1" eb="2">
      <t>テン</t>
    </rPh>
    <rPh sb="2" eb="3">
      <t>シキ</t>
    </rPh>
    <rPh sb="3" eb="4">
      <t>ヨウ</t>
    </rPh>
    <rPh sb="4" eb="6">
      <t>ダンツ</t>
    </rPh>
    <phoneticPr fontId="2"/>
  </si>
  <si>
    <t>2点式用段付ゴムブッシュ18φ</t>
    <rPh sb="1" eb="2">
      <t>テン</t>
    </rPh>
    <rPh sb="2" eb="4">
      <t>シキヨウ</t>
    </rPh>
    <rPh sb="4" eb="6">
      <t>ダンツ</t>
    </rPh>
    <phoneticPr fontId="2"/>
  </si>
  <si>
    <t>2点式ダイヤチップ14.5φ</t>
    <rPh sb="1" eb="2">
      <t>テン</t>
    </rPh>
    <rPh sb="2" eb="3">
      <t>シキ</t>
    </rPh>
    <phoneticPr fontId="2"/>
  </si>
  <si>
    <t>2点式ダイヤチップ16.5φ</t>
    <rPh sb="1" eb="2">
      <t>テン</t>
    </rPh>
    <rPh sb="2" eb="3">
      <t>シキ</t>
    </rPh>
    <phoneticPr fontId="2"/>
  </si>
  <si>
    <t>2点式ダイヤチップ18φ</t>
    <rPh sb="1" eb="2">
      <t>テン</t>
    </rPh>
    <rPh sb="2" eb="3">
      <t>シキ</t>
    </rPh>
    <phoneticPr fontId="2"/>
  </si>
  <si>
    <t>2点式ダイヤチップ（24φ）</t>
    <rPh sb="1" eb="2">
      <t>テン</t>
    </rPh>
    <rPh sb="2" eb="3">
      <t>シキ</t>
    </rPh>
    <phoneticPr fontId="2"/>
  </si>
  <si>
    <t>水すましAT-Ⅳ型 消耗品必要数簡易計算表アンカー用）</t>
    <rPh sb="0" eb="1">
      <t>ミズ</t>
    </rPh>
    <rPh sb="8" eb="9">
      <t>ガタ</t>
    </rPh>
    <rPh sb="10" eb="13">
      <t>ショウモウヒン</t>
    </rPh>
    <rPh sb="13" eb="16">
      <t>ヒツヨウスウ</t>
    </rPh>
    <rPh sb="16" eb="21">
      <t>カンイケイサンヒョウ</t>
    </rPh>
    <rPh sb="25" eb="26">
      <t>ヨウ</t>
    </rPh>
    <phoneticPr fontId="2"/>
  </si>
  <si>
    <t>■「設計数量」は「タイル厚7～10㎜仕上層厚10～20㎜）、穿孔深さ110㎜」の場合の数量となります。</t>
    <rPh sb="2" eb="6">
      <t>セッケイスウリョウ</t>
    </rPh>
    <rPh sb="40" eb="42">
      <t>バアイ</t>
    </rPh>
    <rPh sb="43" eb="45">
      <t>スウリョウ</t>
    </rPh>
    <phoneticPr fontId="2"/>
  </si>
  <si>
    <t>穴数
横に穴数を入力）</t>
    <rPh sb="0" eb="2">
      <t>ケツスウ</t>
    </rPh>
    <rPh sb="3" eb="4">
      <t>ヨコ</t>
    </rPh>
    <rPh sb="5" eb="7">
      <t>ケツスウ</t>
    </rPh>
    <rPh sb="8" eb="10">
      <t>ニュウリョク</t>
    </rPh>
    <phoneticPr fontId="2"/>
  </si>
  <si>
    <t>必要数量
設計数量計算）
※小数点以下切り捨て</t>
    <rPh sb="0" eb="4">
      <t>ヒツヨウスウリョウ</t>
    </rPh>
    <rPh sb="5" eb="9">
      <t>セッケイスウリョウ</t>
    </rPh>
    <rPh sb="9" eb="11">
      <t>ケイサン</t>
    </rPh>
    <rPh sb="14" eb="17">
      <t>ショウスウテン</t>
    </rPh>
    <rPh sb="17" eb="19">
      <t>イカ</t>
    </rPh>
    <rPh sb="19" eb="20">
      <t>キ</t>
    </rPh>
    <rPh sb="21" eb="22">
      <t>ス</t>
    </rPh>
    <phoneticPr fontId="2"/>
  </si>
  <si>
    <t>設計金額
設計数量計算）</t>
    <rPh sb="0" eb="4">
      <t>セッケイキンガク</t>
    </rPh>
    <phoneticPr fontId="2"/>
  </si>
  <si>
    <t>2点式ダイヤチップ12.7φ</t>
    <rPh sb="1" eb="2">
      <t>テン</t>
    </rPh>
    <rPh sb="2" eb="3">
      <t>シキ</t>
    </rPh>
    <phoneticPr fontId="2"/>
  </si>
  <si>
    <t>2点式シャンク12.7φ</t>
    <rPh sb="1" eb="2">
      <t>テン</t>
    </rPh>
    <rPh sb="2" eb="3">
      <t>シキ</t>
    </rPh>
    <phoneticPr fontId="2"/>
  </si>
  <si>
    <t>2点式用段付金属ブッシュ12.7φ</t>
    <rPh sb="1" eb="2">
      <t>テン</t>
    </rPh>
    <rPh sb="2" eb="4">
      <t>シキヨウ</t>
    </rPh>
    <rPh sb="4" eb="6">
      <t>ダンツ</t>
    </rPh>
    <phoneticPr fontId="2"/>
  </si>
  <si>
    <t>2点式用段付ゴムブッシュ12.7φ</t>
    <phoneticPr fontId="2"/>
  </si>
  <si>
    <t>2点式シャンク14.5φ</t>
    <rPh sb="1" eb="2">
      <t>テン</t>
    </rPh>
    <rPh sb="2" eb="3">
      <t>シキ</t>
    </rPh>
    <phoneticPr fontId="2"/>
  </si>
  <si>
    <t>2点式用段付金属ブッシュ14.5φ</t>
    <phoneticPr fontId="2"/>
  </si>
  <si>
    <t>2点式用段付ゴムブッシュ14.5φ</t>
    <phoneticPr fontId="2"/>
  </si>
  <si>
    <t>2点式シャンク16.5φ</t>
    <rPh sb="1" eb="2">
      <t>テン</t>
    </rPh>
    <rPh sb="2" eb="3">
      <t>シキ</t>
    </rPh>
    <phoneticPr fontId="2"/>
  </si>
  <si>
    <t>2点式用段付金属ブッシュ16.5φ</t>
    <phoneticPr fontId="2"/>
  </si>
  <si>
    <t>2点式用段付ゴムブッシュ16.5φ</t>
    <phoneticPr fontId="2"/>
  </si>
  <si>
    <t>2点式シャンク18φ</t>
    <rPh sb="1" eb="2">
      <t>テン</t>
    </rPh>
    <rPh sb="2" eb="3">
      <t>シキ</t>
    </rPh>
    <phoneticPr fontId="2"/>
  </si>
  <si>
    <t>2点式用段付金属ブッシュ18φ</t>
    <phoneticPr fontId="2"/>
  </si>
  <si>
    <t>2点式用段付ゴムブッシュ18φ</t>
    <phoneticPr fontId="2"/>
  </si>
  <si>
    <t>※使用方法・・・オレンジ色の欄に穴数を入力すると、必要な消耗品の「目安」が自動的に算出されます。</t>
    <rPh sb="1" eb="5">
      <t>シヨウホウホウ</t>
    </rPh>
    <rPh sb="12" eb="13">
      <t>イロ</t>
    </rPh>
    <rPh sb="14" eb="15">
      <t>ラン</t>
    </rPh>
    <rPh sb="16" eb="18">
      <t>ケツスウ</t>
    </rPh>
    <rPh sb="19" eb="21">
      <t>ニュウリョク</t>
    </rPh>
    <rPh sb="25" eb="27">
      <t>ヒツヨウ</t>
    </rPh>
    <rPh sb="28" eb="31">
      <t>ショウモウヒン</t>
    </rPh>
    <rPh sb="33" eb="35">
      <t>メヤス</t>
    </rPh>
    <rPh sb="37" eb="40">
      <t>ジドウテキ</t>
    </rPh>
    <rPh sb="41" eb="43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</si>
</sst>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&quot;穴&quot;"/>
    <numFmt numFmtId="178" formatCode="&quot;¥&quot;#,##0_);[Red]\(&quot;¥&quot;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30"/>
      <color theme="1"/>
      <name val="ＭＳ Ｐゴシック"/>
      <family val="3"/>
      <charset val="128"/>
      <scheme val="minor"/>
    </font>
    <font>
      <b/>
      <u/>
      <sz val="30"/>
      <color theme="1"/>
      <name val="ＭＳ Ｐゴシック"/>
      <family val="3"/>
      <charset val="128"/>
      <scheme val="minor"/>
    </font>
    <font>
      <b/>
      <i/>
      <u/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177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Border="1">
      <alignment vertical="center"/>
    </xf>
    <xf numFmtId="3" fontId="7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3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8" fontId="6" fillId="0" borderId="1" xfId="0" applyNumberFormat="1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4"/>
  <sheetViews>
    <sheetView tabSelected="1" zoomScale="85" zoomScaleNormal="85" workbookViewId="0">
      <selection activeCell="D9" sqref="D9"/>
    </sheetView>
  </sheetViews>
  <sheetFormatPr defaultRowHeight="13.2" x14ac:dyDescent="0.2"/>
  <cols>
    <col min="1" max="1" width="2.21875" customWidth="1"/>
    <col min="2" max="2" width="14.6640625" customWidth="1"/>
    <col min="3" max="3" width="36.109375" customWidth="1"/>
    <col min="4" max="4" width="20.77734375" bestFit="1" customWidth="1"/>
    <col min="5" max="5" width="15.44140625" customWidth="1"/>
    <col min="6" max="6" width="21.6640625" customWidth="1"/>
    <col min="7" max="7" width="9.77734375" customWidth="1"/>
    <col min="8" max="8" width="26.5546875" customWidth="1"/>
  </cols>
  <sheetData>
    <row r="1" spans="2:9" ht="34.799999999999997" x14ac:dyDescent="0.2">
      <c r="B1" s="2" t="s">
        <v>44</v>
      </c>
    </row>
    <row r="2" spans="2:9" ht="23.4" x14ac:dyDescent="0.2">
      <c r="B2" s="32" t="s">
        <v>112</v>
      </c>
      <c r="C2" s="33"/>
      <c r="D2" s="33"/>
      <c r="E2" s="33"/>
      <c r="F2" s="33"/>
      <c r="G2" s="33"/>
      <c r="H2" s="33"/>
      <c r="I2" s="33"/>
    </row>
    <row r="3" spans="2:9" ht="23.4" x14ac:dyDescent="0.2">
      <c r="B3" s="5" t="s">
        <v>45</v>
      </c>
    </row>
    <row r="4" spans="2:9" ht="23.4" x14ac:dyDescent="0.2">
      <c r="B4" s="5" t="s">
        <v>48</v>
      </c>
    </row>
    <row r="5" spans="2:9" ht="23.4" x14ac:dyDescent="0.2">
      <c r="B5" s="5" t="s">
        <v>46</v>
      </c>
    </row>
    <row r="6" spans="2:9" ht="23.4" x14ac:dyDescent="0.2">
      <c r="B6" s="5" t="s">
        <v>61</v>
      </c>
    </row>
    <row r="7" spans="2:9" ht="23.4" x14ac:dyDescent="0.2">
      <c r="B7" s="5" t="s">
        <v>47</v>
      </c>
    </row>
    <row r="9" spans="2:9" ht="39.6" x14ac:dyDescent="0.2">
      <c r="C9" s="4" t="s">
        <v>11</v>
      </c>
      <c r="D9" s="1"/>
    </row>
    <row r="11" spans="2:9" ht="23.4" x14ac:dyDescent="0.2">
      <c r="B11" s="5" t="s">
        <v>33</v>
      </c>
      <c r="C11" s="5"/>
    </row>
    <row r="12" spans="2:9" ht="55.2" x14ac:dyDescent="0.2">
      <c r="B12" s="6" t="s">
        <v>17</v>
      </c>
      <c r="C12" s="7" t="s">
        <v>0</v>
      </c>
      <c r="D12" s="8" t="s">
        <v>14</v>
      </c>
      <c r="E12" s="8" t="s">
        <v>16</v>
      </c>
      <c r="F12" s="9" t="s">
        <v>15</v>
      </c>
      <c r="G12" s="10" t="s">
        <v>75</v>
      </c>
      <c r="H12" s="12" t="s">
        <v>23</v>
      </c>
    </row>
    <row r="13" spans="2:9" ht="19.2" x14ac:dyDescent="0.2">
      <c r="B13" s="13" t="s">
        <v>18</v>
      </c>
      <c r="C13" s="14" t="s">
        <v>34</v>
      </c>
      <c r="D13" s="15">
        <v>30</v>
      </c>
      <c r="E13" s="16">
        <v>2100</v>
      </c>
      <c r="F13" s="17">
        <f t="shared" ref="F13:F19" si="0">ROUNDDOWN($D$9/D13,0)+1</f>
        <v>1</v>
      </c>
      <c r="G13" s="10" t="s">
        <v>8</v>
      </c>
      <c r="H13" s="25">
        <f t="shared" ref="H13:H19" si="1">E13*F13</f>
        <v>2100</v>
      </c>
    </row>
    <row r="14" spans="2:9" ht="19.2" x14ac:dyDescent="0.2">
      <c r="B14" s="13" t="s">
        <v>19</v>
      </c>
      <c r="C14" s="14" t="s">
        <v>35</v>
      </c>
      <c r="D14" s="15">
        <v>200</v>
      </c>
      <c r="E14" s="16">
        <v>5600</v>
      </c>
      <c r="F14" s="17">
        <f t="shared" si="0"/>
        <v>1</v>
      </c>
      <c r="G14" s="10" t="s">
        <v>10</v>
      </c>
      <c r="H14" s="25">
        <f t="shared" si="1"/>
        <v>5600</v>
      </c>
    </row>
    <row r="15" spans="2:9" ht="19.2" x14ac:dyDescent="0.2">
      <c r="B15" s="13" t="s">
        <v>20</v>
      </c>
      <c r="C15" s="14" t="s">
        <v>36</v>
      </c>
      <c r="D15" s="15">
        <v>500</v>
      </c>
      <c r="E15" s="16">
        <v>4000</v>
      </c>
      <c r="F15" s="17">
        <f t="shared" si="0"/>
        <v>1</v>
      </c>
      <c r="G15" s="10" t="s">
        <v>8</v>
      </c>
      <c r="H15" s="25">
        <f t="shared" si="1"/>
        <v>4000</v>
      </c>
    </row>
    <row r="16" spans="2:9" ht="19.2" x14ac:dyDescent="0.2">
      <c r="B16" s="13" t="s">
        <v>21</v>
      </c>
      <c r="C16" s="14" t="s">
        <v>7</v>
      </c>
      <c r="D16" s="15">
        <v>30</v>
      </c>
      <c r="E16" s="16">
        <v>720</v>
      </c>
      <c r="F16" s="17">
        <f t="shared" si="0"/>
        <v>1</v>
      </c>
      <c r="G16" s="10" t="s">
        <v>8</v>
      </c>
      <c r="H16" s="25">
        <f t="shared" si="1"/>
        <v>720</v>
      </c>
    </row>
    <row r="17" spans="2:8" ht="19.2" x14ac:dyDescent="0.2">
      <c r="B17" s="13" t="s">
        <v>22</v>
      </c>
      <c r="C17" s="14" t="s">
        <v>1</v>
      </c>
      <c r="D17" s="15">
        <v>80</v>
      </c>
      <c r="E17" s="16">
        <v>1580</v>
      </c>
      <c r="F17" s="17">
        <f t="shared" si="0"/>
        <v>1</v>
      </c>
      <c r="G17" s="10" t="s">
        <v>9</v>
      </c>
      <c r="H17" s="25">
        <f t="shared" si="1"/>
        <v>1580</v>
      </c>
    </row>
    <row r="18" spans="2:8" ht="19.2" x14ac:dyDescent="0.2">
      <c r="B18" s="13" t="s">
        <v>20</v>
      </c>
      <c r="C18" s="14" t="s">
        <v>3</v>
      </c>
      <c r="D18" s="19">
        <v>1000</v>
      </c>
      <c r="E18" s="20">
        <v>16400</v>
      </c>
      <c r="F18" s="17">
        <f t="shared" si="0"/>
        <v>1</v>
      </c>
      <c r="G18" s="10" t="s">
        <v>8</v>
      </c>
      <c r="H18" s="25">
        <f t="shared" si="1"/>
        <v>16400</v>
      </c>
    </row>
    <row r="19" spans="2:8" ht="19.2" x14ac:dyDescent="0.2">
      <c r="B19" s="13" t="s">
        <v>20</v>
      </c>
      <c r="C19" s="14" t="s">
        <v>2</v>
      </c>
      <c r="D19" s="19">
        <v>2000</v>
      </c>
      <c r="E19" s="20">
        <v>12800</v>
      </c>
      <c r="F19" s="17">
        <f t="shared" si="0"/>
        <v>1</v>
      </c>
      <c r="G19" s="10" t="s">
        <v>8</v>
      </c>
      <c r="H19" s="25">
        <f t="shared" si="1"/>
        <v>12800</v>
      </c>
    </row>
    <row r="20" spans="2:8" ht="19.2" customHeight="1" x14ac:dyDescent="0.2">
      <c r="C20" s="21"/>
      <c r="D20" s="22"/>
      <c r="E20" s="22"/>
      <c r="F20" s="28" t="s">
        <v>74</v>
      </c>
      <c r="G20" s="28"/>
      <c r="H20" s="25">
        <f>SUM(H13:H19)</f>
        <v>43200</v>
      </c>
    </row>
    <row r="21" spans="2:8" ht="23.4" x14ac:dyDescent="0.2">
      <c r="B21" s="5" t="s">
        <v>13</v>
      </c>
      <c r="C21" s="5"/>
      <c r="H21" s="24"/>
    </row>
    <row r="22" spans="2:8" ht="19.2" x14ac:dyDescent="0.2">
      <c r="B22" s="15" t="s">
        <v>20</v>
      </c>
      <c r="C22" s="14" t="s">
        <v>37</v>
      </c>
      <c r="D22" s="19">
        <v>400</v>
      </c>
      <c r="E22" s="20">
        <v>10000</v>
      </c>
      <c r="F22" s="17">
        <f>ROUNDDOWN($D$9/D22,0)+1</f>
        <v>1</v>
      </c>
      <c r="G22" s="10" t="s">
        <v>8</v>
      </c>
      <c r="H22" s="25">
        <f>E22*F22</f>
        <v>10000</v>
      </c>
    </row>
    <row r="23" spans="2:8" ht="19.2" customHeight="1" x14ac:dyDescent="0.2">
      <c r="C23" s="21"/>
      <c r="D23" s="22"/>
      <c r="E23" s="22"/>
      <c r="F23" s="28" t="s">
        <v>41</v>
      </c>
      <c r="G23" s="28"/>
      <c r="H23" s="25">
        <f>SUM(H13:H19,H22)</f>
        <v>53200</v>
      </c>
    </row>
    <row r="24" spans="2:8" ht="23.4" x14ac:dyDescent="0.2">
      <c r="B24" s="5" t="s">
        <v>12</v>
      </c>
      <c r="C24" s="5"/>
    </row>
    <row r="25" spans="2:8" ht="55.2" x14ac:dyDescent="0.2">
      <c r="B25" s="6" t="s">
        <v>17</v>
      </c>
      <c r="C25" s="7" t="s">
        <v>0</v>
      </c>
      <c r="D25" s="8" t="s">
        <v>14</v>
      </c>
      <c r="E25" s="8" t="s">
        <v>16</v>
      </c>
      <c r="F25" s="9" t="s">
        <v>15</v>
      </c>
      <c r="G25" s="10" t="s">
        <v>75</v>
      </c>
      <c r="H25" s="12" t="s">
        <v>23</v>
      </c>
    </row>
    <row r="26" spans="2:8" ht="19.2" x14ac:dyDescent="0.2">
      <c r="B26" s="13" t="s">
        <v>18</v>
      </c>
      <c r="C26" s="14" t="s">
        <v>4</v>
      </c>
      <c r="D26" s="15">
        <v>30</v>
      </c>
      <c r="E26" s="16">
        <v>1900</v>
      </c>
      <c r="F26" s="17">
        <f t="shared" ref="F26:F32" si="2">ROUNDDOWN($D$9/D26,0)+1</f>
        <v>1</v>
      </c>
      <c r="G26" s="10" t="s">
        <v>8</v>
      </c>
      <c r="H26" s="25">
        <f t="shared" ref="H26:H32" si="3">E26*F26</f>
        <v>1900</v>
      </c>
    </row>
    <row r="27" spans="2:8" ht="19.2" x14ac:dyDescent="0.2">
      <c r="B27" s="13" t="s">
        <v>19</v>
      </c>
      <c r="C27" s="14" t="s">
        <v>5</v>
      </c>
      <c r="D27" s="15">
        <v>400</v>
      </c>
      <c r="E27" s="16">
        <v>5600</v>
      </c>
      <c r="F27" s="17">
        <f t="shared" si="2"/>
        <v>1</v>
      </c>
      <c r="G27" s="10" t="s">
        <v>10</v>
      </c>
      <c r="H27" s="25">
        <f t="shared" si="3"/>
        <v>5600</v>
      </c>
    </row>
    <row r="28" spans="2:8" ht="19.2" x14ac:dyDescent="0.2">
      <c r="B28" s="13" t="s">
        <v>20</v>
      </c>
      <c r="C28" s="14" t="s">
        <v>6</v>
      </c>
      <c r="D28" s="15">
        <v>500</v>
      </c>
      <c r="E28" s="16">
        <v>4000</v>
      </c>
      <c r="F28" s="17">
        <f t="shared" si="2"/>
        <v>1</v>
      </c>
      <c r="G28" s="10" t="s">
        <v>8</v>
      </c>
      <c r="H28" s="25">
        <f t="shared" si="3"/>
        <v>4000</v>
      </c>
    </row>
    <row r="29" spans="2:8" ht="19.2" x14ac:dyDescent="0.2">
      <c r="B29" s="13" t="s">
        <v>21</v>
      </c>
      <c r="C29" s="14" t="s">
        <v>7</v>
      </c>
      <c r="D29" s="15">
        <v>30</v>
      </c>
      <c r="E29" s="16">
        <v>720</v>
      </c>
      <c r="F29" s="17">
        <f t="shared" si="2"/>
        <v>1</v>
      </c>
      <c r="G29" s="10" t="s">
        <v>8</v>
      </c>
      <c r="H29" s="25">
        <f t="shared" si="3"/>
        <v>720</v>
      </c>
    </row>
    <row r="30" spans="2:8" ht="19.2" x14ac:dyDescent="0.2">
      <c r="B30" s="13" t="s">
        <v>22</v>
      </c>
      <c r="C30" s="14" t="s">
        <v>1</v>
      </c>
      <c r="D30" s="15">
        <v>80</v>
      </c>
      <c r="E30" s="16">
        <v>1580</v>
      </c>
      <c r="F30" s="17">
        <f t="shared" si="2"/>
        <v>1</v>
      </c>
      <c r="G30" s="10" t="s">
        <v>9</v>
      </c>
      <c r="H30" s="25">
        <f t="shared" si="3"/>
        <v>1580</v>
      </c>
    </row>
    <row r="31" spans="2:8" ht="19.2" x14ac:dyDescent="0.2">
      <c r="B31" s="13" t="s">
        <v>20</v>
      </c>
      <c r="C31" s="14" t="s">
        <v>3</v>
      </c>
      <c r="D31" s="19">
        <v>1000</v>
      </c>
      <c r="E31" s="20">
        <v>16400</v>
      </c>
      <c r="F31" s="17">
        <f t="shared" si="2"/>
        <v>1</v>
      </c>
      <c r="G31" s="10" t="s">
        <v>8</v>
      </c>
      <c r="H31" s="25">
        <f t="shared" si="3"/>
        <v>16400</v>
      </c>
    </row>
    <row r="32" spans="2:8" ht="19.2" x14ac:dyDescent="0.2">
      <c r="B32" s="13" t="s">
        <v>20</v>
      </c>
      <c r="C32" s="14" t="s">
        <v>2</v>
      </c>
      <c r="D32" s="19">
        <v>2000</v>
      </c>
      <c r="E32" s="20">
        <v>12800</v>
      </c>
      <c r="F32" s="17">
        <f t="shared" si="2"/>
        <v>1</v>
      </c>
      <c r="G32" s="10" t="s">
        <v>8</v>
      </c>
      <c r="H32" s="25">
        <f t="shared" si="3"/>
        <v>12800</v>
      </c>
    </row>
    <row r="33" spans="2:8" ht="19.2" customHeight="1" x14ac:dyDescent="0.2">
      <c r="C33" s="21"/>
      <c r="D33" s="22"/>
      <c r="E33" s="22"/>
      <c r="F33" s="28" t="s">
        <v>74</v>
      </c>
      <c r="G33" s="28"/>
      <c r="H33" s="25">
        <f>SUM(H26:H32)</f>
        <v>43000</v>
      </c>
    </row>
    <row r="34" spans="2:8" ht="23.4" x14ac:dyDescent="0.2">
      <c r="B34" s="5" t="s">
        <v>13</v>
      </c>
      <c r="C34" s="5"/>
      <c r="H34" s="24"/>
    </row>
    <row r="35" spans="2:8" ht="19.2" x14ac:dyDescent="0.2">
      <c r="B35" s="15" t="s">
        <v>20</v>
      </c>
      <c r="C35" s="14" t="s">
        <v>38</v>
      </c>
      <c r="D35" s="19">
        <v>400</v>
      </c>
      <c r="E35" s="20">
        <v>10000</v>
      </c>
      <c r="F35" s="17">
        <f>ROUNDDOWN($D$9/D35,0)+1</f>
        <v>1</v>
      </c>
      <c r="G35" s="10" t="s">
        <v>8</v>
      </c>
      <c r="H35" s="25">
        <f>E35*F35</f>
        <v>10000</v>
      </c>
    </row>
    <row r="36" spans="2:8" ht="19.2" customHeight="1" x14ac:dyDescent="0.2">
      <c r="C36" s="21"/>
      <c r="D36" s="22"/>
      <c r="E36" s="22"/>
      <c r="F36" s="28" t="s">
        <v>41</v>
      </c>
      <c r="G36" s="28"/>
      <c r="H36" s="25">
        <f>SUM(H26:H32,H35)</f>
        <v>53000</v>
      </c>
    </row>
    <row r="38" spans="2:8" ht="23.4" x14ac:dyDescent="0.2">
      <c r="B38" s="5" t="s">
        <v>24</v>
      </c>
      <c r="C38" s="5"/>
    </row>
    <row r="39" spans="2:8" ht="55.2" x14ac:dyDescent="0.2">
      <c r="B39" s="6" t="s">
        <v>17</v>
      </c>
      <c r="C39" s="7" t="s">
        <v>0</v>
      </c>
      <c r="D39" s="8" t="s">
        <v>14</v>
      </c>
      <c r="E39" s="8" t="s">
        <v>16</v>
      </c>
      <c r="F39" s="9" t="s">
        <v>15</v>
      </c>
      <c r="G39" s="10" t="s">
        <v>75</v>
      </c>
      <c r="H39" s="12" t="s">
        <v>23</v>
      </c>
    </row>
    <row r="40" spans="2:8" ht="19.2" x14ac:dyDescent="0.2">
      <c r="B40" s="13" t="s">
        <v>18</v>
      </c>
      <c r="C40" s="14" t="s">
        <v>25</v>
      </c>
      <c r="D40" s="15">
        <v>30</v>
      </c>
      <c r="E40" s="16">
        <v>1900</v>
      </c>
      <c r="F40" s="17">
        <f t="shared" ref="F40:F46" si="4">ROUNDDOWN($D$9/D40,0)+1</f>
        <v>1</v>
      </c>
      <c r="G40" s="10" t="s">
        <v>8</v>
      </c>
      <c r="H40" s="25">
        <f t="shared" ref="H40:H46" si="5">E40*F40</f>
        <v>1900</v>
      </c>
    </row>
    <row r="41" spans="2:8" ht="19.2" x14ac:dyDescent="0.2">
      <c r="B41" s="13" t="s">
        <v>19</v>
      </c>
      <c r="C41" s="14" t="s">
        <v>5</v>
      </c>
      <c r="D41" s="15">
        <v>400</v>
      </c>
      <c r="E41" s="16">
        <v>5600</v>
      </c>
      <c r="F41" s="17">
        <f t="shared" si="4"/>
        <v>1</v>
      </c>
      <c r="G41" s="10" t="s">
        <v>10</v>
      </c>
      <c r="H41" s="25">
        <f t="shared" si="5"/>
        <v>5600</v>
      </c>
    </row>
    <row r="42" spans="2:8" ht="19.2" x14ac:dyDescent="0.2">
      <c r="B42" s="13" t="s">
        <v>20</v>
      </c>
      <c r="C42" s="14" t="s">
        <v>6</v>
      </c>
      <c r="D42" s="15">
        <v>500</v>
      </c>
      <c r="E42" s="16">
        <v>4000</v>
      </c>
      <c r="F42" s="17">
        <f t="shared" si="4"/>
        <v>1</v>
      </c>
      <c r="G42" s="10" t="s">
        <v>8</v>
      </c>
      <c r="H42" s="25">
        <f t="shared" si="5"/>
        <v>4000</v>
      </c>
    </row>
    <row r="43" spans="2:8" ht="19.2" x14ac:dyDescent="0.2">
      <c r="B43" s="13" t="s">
        <v>21</v>
      </c>
      <c r="C43" s="14" t="s">
        <v>7</v>
      </c>
      <c r="D43" s="15">
        <v>30</v>
      </c>
      <c r="E43" s="16">
        <v>720</v>
      </c>
      <c r="F43" s="17">
        <f t="shared" si="4"/>
        <v>1</v>
      </c>
      <c r="G43" s="10" t="s">
        <v>8</v>
      </c>
      <c r="H43" s="25">
        <f t="shared" si="5"/>
        <v>720</v>
      </c>
    </row>
    <row r="44" spans="2:8" ht="19.2" x14ac:dyDescent="0.2">
      <c r="B44" s="13" t="s">
        <v>22</v>
      </c>
      <c r="C44" s="14" t="s">
        <v>1</v>
      </c>
      <c r="D44" s="15">
        <v>80</v>
      </c>
      <c r="E44" s="16">
        <v>1580</v>
      </c>
      <c r="F44" s="17">
        <f t="shared" si="4"/>
        <v>1</v>
      </c>
      <c r="G44" s="10" t="s">
        <v>9</v>
      </c>
      <c r="H44" s="25">
        <f t="shared" si="5"/>
        <v>1580</v>
      </c>
    </row>
    <row r="45" spans="2:8" ht="19.2" x14ac:dyDescent="0.2">
      <c r="B45" s="13" t="s">
        <v>20</v>
      </c>
      <c r="C45" s="14" t="s">
        <v>3</v>
      </c>
      <c r="D45" s="19">
        <v>1000</v>
      </c>
      <c r="E45" s="20">
        <v>16400</v>
      </c>
      <c r="F45" s="17">
        <f t="shared" si="4"/>
        <v>1</v>
      </c>
      <c r="G45" s="10" t="s">
        <v>8</v>
      </c>
      <c r="H45" s="25">
        <f t="shared" si="5"/>
        <v>16400</v>
      </c>
    </row>
    <row r="46" spans="2:8" ht="19.2" x14ac:dyDescent="0.2">
      <c r="B46" s="13" t="s">
        <v>20</v>
      </c>
      <c r="C46" s="14" t="s">
        <v>2</v>
      </c>
      <c r="D46" s="19">
        <v>2000</v>
      </c>
      <c r="E46" s="20">
        <v>12800</v>
      </c>
      <c r="F46" s="17">
        <f t="shared" si="4"/>
        <v>1</v>
      </c>
      <c r="G46" s="10" t="s">
        <v>8</v>
      </c>
      <c r="H46" s="25">
        <f t="shared" si="5"/>
        <v>12800</v>
      </c>
    </row>
    <row r="47" spans="2:8" ht="19.2" customHeight="1" x14ac:dyDescent="0.2">
      <c r="C47" s="21"/>
      <c r="D47" s="22"/>
      <c r="E47" s="22"/>
      <c r="F47" s="28" t="s">
        <v>74</v>
      </c>
      <c r="G47" s="28"/>
      <c r="H47" s="25">
        <f>SUM(H40:H46)</f>
        <v>43000</v>
      </c>
    </row>
    <row r="48" spans="2:8" ht="23.4" x14ac:dyDescent="0.2">
      <c r="B48" s="5" t="s">
        <v>13</v>
      </c>
      <c r="C48" s="5"/>
      <c r="H48" s="24"/>
    </row>
    <row r="49" spans="2:8" ht="19.2" x14ac:dyDescent="0.2">
      <c r="B49" s="13" t="s">
        <v>20</v>
      </c>
      <c r="C49" s="14" t="s">
        <v>38</v>
      </c>
      <c r="D49" s="19">
        <v>400</v>
      </c>
      <c r="E49" s="20">
        <v>10000</v>
      </c>
      <c r="F49" s="17">
        <f>ROUNDDOWN($D$9/D49,0)+1</f>
        <v>1</v>
      </c>
      <c r="G49" s="10" t="s">
        <v>8</v>
      </c>
      <c r="H49" s="25">
        <f>E49*F49</f>
        <v>10000</v>
      </c>
    </row>
    <row r="50" spans="2:8" ht="19.2" customHeight="1" x14ac:dyDescent="0.2">
      <c r="C50" s="21"/>
      <c r="D50" s="22"/>
      <c r="E50" s="22"/>
      <c r="F50" s="28" t="s">
        <v>41</v>
      </c>
      <c r="G50" s="28"/>
      <c r="H50" s="25">
        <f>SUM(H40:H46,H49)</f>
        <v>53000</v>
      </c>
    </row>
    <row r="52" spans="2:8" ht="23.4" x14ac:dyDescent="0.2">
      <c r="B52" s="5" t="s">
        <v>26</v>
      </c>
      <c r="C52" s="5"/>
    </row>
    <row r="53" spans="2:8" ht="55.2" x14ac:dyDescent="0.2">
      <c r="B53" s="6" t="s">
        <v>17</v>
      </c>
      <c r="C53" s="7" t="s">
        <v>0</v>
      </c>
      <c r="D53" s="8" t="s">
        <v>14</v>
      </c>
      <c r="E53" s="8" t="s">
        <v>16</v>
      </c>
      <c r="F53" s="9" t="s">
        <v>15</v>
      </c>
      <c r="G53" s="10" t="s">
        <v>75</v>
      </c>
      <c r="H53" s="12" t="s">
        <v>23</v>
      </c>
    </row>
    <row r="54" spans="2:8" ht="19.2" x14ac:dyDescent="0.2">
      <c r="B54" s="13" t="s">
        <v>18</v>
      </c>
      <c r="C54" s="14" t="s">
        <v>27</v>
      </c>
      <c r="D54" s="15">
        <v>30</v>
      </c>
      <c r="E54" s="16">
        <v>1900</v>
      </c>
      <c r="F54" s="17">
        <f t="shared" ref="F54:F60" si="6">ROUNDDOWN($D$9/D54,0)+1</f>
        <v>1</v>
      </c>
      <c r="G54" s="10" t="s">
        <v>8</v>
      </c>
      <c r="H54" s="25">
        <f t="shared" ref="H54:H60" si="7">E54*F54</f>
        <v>1900</v>
      </c>
    </row>
    <row r="55" spans="2:8" ht="19.2" x14ac:dyDescent="0.2">
      <c r="B55" s="13" t="s">
        <v>19</v>
      </c>
      <c r="C55" s="14" t="s">
        <v>28</v>
      </c>
      <c r="D55" s="15">
        <v>400</v>
      </c>
      <c r="E55" s="16">
        <v>5600</v>
      </c>
      <c r="F55" s="17">
        <f t="shared" si="6"/>
        <v>1</v>
      </c>
      <c r="G55" s="10" t="s">
        <v>10</v>
      </c>
      <c r="H55" s="25">
        <f t="shared" si="7"/>
        <v>5600</v>
      </c>
    </row>
    <row r="56" spans="2:8" ht="19.2" x14ac:dyDescent="0.2">
      <c r="B56" s="13" t="s">
        <v>20</v>
      </c>
      <c r="C56" s="14" t="s">
        <v>29</v>
      </c>
      <c r="D56" s="15">
        <v>500</v>
      </c>
      <c r="E56" s="16">
        <v>4000</v>
      </c>
      <c r="F56" s="17">
        <f t="shared" si="6"/>
        <v>1</v>
      </c>
      <c r="G56" s="10" t="s">
        <v>8</v>
      </c>
      <c r="H56" s="25">
        <f t="shared" si="7"/>
        <v>4000</v>
      </c>
    </row>
    <row r="57" spans="2:8" ht="19.2" x14ac:dyDescent="0.2">
      <c r="B57" s="13" t="s">
        <v>21</v>
      </c>
      <c r="C57" s="14" t="s">
        <v>30</v>
      </c>
      <c r="D57" s="15">
        <v>30</v>
      </c>
      <c r="E57" s="16">
        <v>720</v>
      </c>
      <c r="F57" s="17">
        <f t="shared" si="6"/>
        <v>1</v>
      </c>
      <c r="G57" s="10" t="s">
        <v>8</v>
      </c>
      <c r="H57" s="25">
        <f t="shared" si="7"/>
        <v>720</v>
      </c>
    </row>
    <row r="58" spans="2:8" ht="19.2" x14ac:dyDescent="0.2">
      <c r="B58" s="13" t="s">
        <v>22</v>
      </c>
      <c r="C58" s="14" t="s">
        <v>1</v>
      </c>
      <c r="D58" s="15">
        <v>80</v>
      </c>
      <c r="E58" s="16">
        <v>1580</v>
      </c>
      <c r="F58" s="17">
        <f t="shared" si="6"/>
        <v>1</v>
      </c>
      <c r="G58" s="10" t="s">
        <v>9</v>
      </c>
      <c r="H58" s="25">
        <f t="shared" si="7"/>
        <v>1580</v>
      </c>
    </row>
    <row r="59" spans="2:8" ht="19.2" x14ac:dyDescent="0.2">
      <c r="B59" s="13" t="s">
        <v>20</v>
      </c>
      <c r="C59" s="14" t="s">
        <v>3</v>
      </c>
      <c r="D59" s="19">
        <v>1000</v>
      </c>
      <c r="E59" s="20">
        <v>16400</v>
      </c>
      <c r="F59" s="17">
        <f t="shared" si="6"/>
        <v>1</v>
      </c>
      <c r="G59" s="10" t="s">
        <v>8</v>
      </c>
      <c r="H59" s="25">
        <f t="shared" si="7"/>
        <v>16400</v>
      </c>
    </row>
    <row r="60" spans="2:8" ht="19.2" x14ac:dyDescent="0.2">
      <c r="B60" s="13" t="s">
        <v>20</v>
      </c>
      <c r="C60" s="14" t="s">
        <v>2</v>
      </c>
      <c r="D60" s="19">
        <v>2000</v>
      </c>
      <c r="E60" s="20">
        <v>12800</v>
      </c>
      <c r="F60" s="17">
        <f t="shared" si="6"/>
        <v>1</v>
      </c>
      <c r="G60" s="10" t="s">
        <v>8</v>
      </c>
      <c r="H60" s="25">
        <f t="shared" si="7"/>
        <v>12800</v>
      </c>
    </row>
    <row r="61" spans="2:8" ht="19.2" customHeight="1" x14ac:dyDescent="0.2">
      <c r="C61" s="21"/>
      <c r="D61" s="22"/>
      <c r="E61" s="22"/>
      <c r="F61" s="28" t="s">
        <v>74</v>
      </c>
      <c r="G61" s="28"/>
      <c r="H61" s="25">
        <f>SUM(H54:H60)</f>
        <v>43000</v>
      </c>
    </row>
    <row r="62" spans="2:8" ht="23.4" x14ac:dyDescent="0.2">
      <c r="B62" s="5" t="s">
        <v>13</v>
      </c>
      <c r="C62" s="5"/>
      <c r="H62" s="24"/>
    </row>
    <row r="63" spans="2:8" ht="19.2" x14ac:dyDescent="0.2">
      <c r="B63" s="13" t="s">
        <v>20</v>
      </c>
      <c r="C63" s="14" t="s">
        <v>39</v>
      </c>
      <c r="D63" s="19">
        <v>400</v>
      </c>
      <c r="E63" s="20">
        <v>10000</v>
      </c>
      <c r="F63" s="17">
        <f>ROUNDDOWN($D$9/D63,0)+1</f>
        <v>1</v>
      </c>
      <c r="G63" s="10" t="s">
        <v>8</v>
      </c>
      <c r="H63" s="25">
        <f>E63*F63</f>
        <v>10000</v>
      </c>
    </row>
    <row r="64" spans="2:8" ht="19.2" customHeight="1" x14ac:dyDescent="0.2">
      <c r="C64" s="21"/>
      <c r="D64" s="22"/>
      <c r="E64" s="22"/>
      <c r="F64" s="28" t="s">
        <v>41</v>
      </c>
      <c r="G64" s="28"/>
      <c r="H64" s="25">
        <f>SUM(H54:H60,H63)</f>
        <v>53000</v>
      </c>
    </row>
    <row r="66" spans="2:8" ht="23.4" x14ac:dyDescent="0.2">
      <c r="B66" s="5" t="s">
        <v>31</v>
      </c>
      <c r="C66" s="5"/>
    </row>
    <row r="67" spans="2:8" ht="55.2" x14ac:dyDescent="0.2">
      <c r="B67" s="6" t="s">
        <v>17</v>
      </c>
      <c r="C67" s="7" t="s">
        <v>0</v>
      </c>
      <c r="D67" s="8" t="s">
        <v>14</v>
      </c>
      <c r="E67" s="8" t="s">
        <v>16</v>
      </c>
      <c r="F67" s="9" t="s">
        <v>15</v>
      </c>
      <c r="G67" s="10" t="s">
        <v>75</v>
      </c>
      <c r="H67" s="12" t="s">
        <v>23</v>
      </c>
    </row>
    <row r="68" spans="2:8" ht="19.2" x14ac:dyDescent="0.2">
      <c r="B68" s="13" t="s">
        <v>18</v>
      </c>
      <c r="C68" s="14" t="s">
        <v>32</v>
      </c>
      <c r="D68" s="15">
        <v>30</v>
      </c>
      <c r="E68" s="16">
        <v>1900</v>
      </c>
      <c r="F68" s="17">
        <f t="shared" ref="F68:F74" si="8">ROUNDDOWN($D$9/D68,0)+1</f>
        <v>1</v>
      </c>
      <c r="G68" s="10" t="s">
        <v>8</v>
      </c>
      <c r="H68" s="18">
        <f t="shared" ref="H68:H74" si="9">E68*F68</f>
        <v>1900</v>
      </c>
    </row>
    <row r="69" spans="2:8" ht="19.2" x14ac:dyDescent="0.2">
      <c r="B69" s="13" t="s">
        <v>19</v>
      </c>
      <c r="C69" s="14" t="s">
        <v>28</v>
      </c>
      <c r="D69" s="15">
        <v>400</v>
      </c>
      <c r="E69" s="16">
        <v>5600</v>
      </c>
      <c r="F69" s="17">
        <f t="shared" si="8"/>
        <v>1</v>
      </c>
      <c r="G69" s="10" t="s">
        <v>10</v>
      </c>
      <c r="H69" s="18">
        <f t="shared" si="9"/>
        <v>5600</v>
      </c>
    </row>
    <row r="70" spans="2:8" ht="19.2" x14ac:dyDescent="0.2">
      <c r="B70" s="13" t="s">
        <v>20</v>
      </c>
      <c r="C70" s="14" t="s">
        <v>29</v>
      </c>
      <c r="D70" s="15">
        <v>500</v>
      </c>
      <c r="E70" s="16">
        <v>4000</v>
      </c>
      <c r="F70" s="17">
        <f t="shared" si="8"/>
        <v>1</v>
      </c>
      <c r="G70" s="10" t="s">
        <v>8</v>
      </c>
      <c r="H70" s="18">
        <f t="shared" si="9"/>
        <v>4000</v>
      </c>
    </row>
    <row r="71" spans="2:8" ht="19.2" x14ac:dyDescent="0.2">
      <c r="B71" s="13" t="s">
        <v>21</v>
      </c>
      <c r="C71" s="14" t="s">
        <v>30</v>
      </c>
      <c r="D71" s="15">
        <v>30</v>
      </c>
      <c r="E71" s="16">
        <v>720</v>
      </c>
      <c r="F71" s="17">
        <f t="shared" si="8"/>
        <v>1</v>
      </c>
      <c r="G71" s="10" t="s">
        <v>8</v>
      </c>
      <c r="H71" s="18">
        <f t="shared" si="9"/>
        <v>720</v>
      </c>
    </row>
    <row r="72" spans="2:8" ht="19.2" x14ac:dyDescent="0.2">
      <c r="B72" s="13" t="s">
        <v>22</v>
      </c>
      <c r="C72" s="14" t="s">
        <v>1</v>
      </c>
      <c r="D72" s="15">
        <v>80</v>
      </c>
      <c r="E72" s="16">
        <v>1580</v>
      </c>
      <c r="F72" s="17">
        <f t="shared" si="8"/>
        <v>1</v>
      </c>
      <c r="G72" s="10" t="s">
        <v>9</v>
      </c>
      <c r="H72" s="18">
        <f t="shared" si="9"/>
        <v>1580</v>
      </c>
    </row>
    <row r="73" spans="2:8" ht="19.2" x14ac:dyDescent="0.2">
      <c r="B73" s="13" t="s">
        <v>20</v>
      </c>
      <c r="C73" s="14" t="s">
        <v>3</v>
      </c>
      <c r="D73" s="19">
        <v>1000</v>
      </c>
      <c r="E73" s="20">
        <v>16400</v>
      </c>
      <c r="F73" s="17">
        <f t="shared" si="8"/>
        <v>1</v>
      </c>
      <c r="G73" s="10" t="s">
        <v>8</v>
      </c>
      <c r="H73" s="18">
        <f t="shared" si="9"/>
        <v>16400</v>
      </c>
    </row>
    <row r="74" spans="2:8" ht="19.2" x14ac:dyDescent="0.2">
      <c r="B74" s="13" t="s">
        <v>20</v>
      </c>
      <c r="C74" s="14" t="s">
        <v>2</v>
      </c>
      <c r="D74" s="19">
        <v>2000</v>
      </c>
      <c r="E74" s="20">
        <v>12800</v>
      </c>
      <c r="F74" s="17">
        <f t="shared" si="8"/>
        <v>1</v>
      </c>
      <c r="G74" s="10" t="s">
        <v>8</v>
      </c>
      <c r="H74" s="18">
        <f t="shared" si="9"/>
        <v>12800</v>
      </c>
    </row>
    <row r="75" spans="2:8" ht="19.2" customHeight="1" x14ac:dyDescent="0.2">
      <c r="C75" s="21"/>
      <c r="D75" s="22"/>
      <c r="E75" s="22"/>
      <c r="F75" s="28" t="s">
        <v>74</v>
      </c>
      <c r="G75" s="28"/>
      <c r="H75" s="18">
        <f>SUM(H68:H74)</f>
        <v>43000</v>
      </c>
    </row>
    <row r="76" spans="2:8" ht="23.4" x14ac:dyDescent="0.2">
      <c r="B76" s="5" t="s">
        <v>13</v>
      </c>
      <c r="C76" s="5"/>
      <c r="H76" s="24"/>
    </row>
    <row r="77" spans="2:8" ht="19.2" x14ac:dyDescent="0.2">
      <c r="B77" s="13" t="s">
        <v>20</v>
      </c>
      <c r="C77" s="14" t="s">
        <v>39</v>
      </c>
      <c r="D77" s="19">
        <v>400</v>
      </c>
      <c r="E77" s="20">
        <v>10000</v>
      </c>
      <c r="F77" s="17">
        <f>ROUNDDOWN($D$9/D77,0)+1</f>
        <v>1</v>
      </c>
      <c r="G77" s="10" t="s">
        <v>8</v>
      </c>
      <c r="H77" s="18">
        <f>E77*F77</f>
        <v>10000</v>
      </c>
    </row>
    <row r="78" spans="2:8" ht="19.2" customHeight="1" x14ac:dyDescent="0.2">
      <c r="C78" s="21"/>
      <c r="D78" s="22"/>
      <c r="E78" s="22"/>
      <c r="F78" s="28" t="s">
        <v>41</v>
      </c>
      <c r="G78" s="28"/>
      <c r="H78" s="18">
        <f>SUM(H68:H74,H77)</f>
        <v>53000</v>
      </c>
    </row>
    <row r="80" spans="2:8" ht="23.4" x14ac:dyDescent="0.2">
      <c r="B80" s="5"/>
    </row>
    <row r="81" spans="2:2" ht="23.4" x14ac:dyDescent="0.2">
      <c r="B81" s="5"/>
    </row>
    <row r="82" spans="2:2" ht="23.4" x14ac:dyDescent="0.2">
      <c r="B82" s="5"/>
    </row>
    <row r="83" spans="2:2" ht="23.4" x14ac:dyDescent="0.2">
      <c r="B83" s="5"/>
    </row>
    <row r="84" spans="2:2" ht="23.4" x14ac:dyDescent="0.2">
      <c r="B84" s="5"/>
    </row>
  </sheetData>
  <mergeCells count="10">
    <mergeCell ref="F20:G20"/>
    <mergeCell ref="F23:G23"/>
    <mergeCell ref="F33:G33"/>
    <mergeCell ref="F36:G36"/>
    <mergeCell ref="F47:G47"/>
    <mergeCell ref="F50:G50"/>
    <mergeCell ref="F61:G61"/>
    <mergeCell ref="F64:G64"/>
    <mergeCell ref="F75:G75"/>
    <mergeCell ref="F78:G78"/>
  </mergeCells>
  <phoneticPr fontId="2"/>
  <printOptions horizontalCentered="1"/>
  <pageMargins left="0" right="0" top="0" bottom="0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58"/>
  <sheetViews>
    <sheetView topLeftCell="A7" zoomScale="85" zoomScaleNormal="85" workbookViewId="0">
      <selection activeCell="D9" sqref="D9"/>
    </sheetView>
  </sheetViews>
  <sheetFormatPr defaultRowHeight="13.2" x14ac:dyDescent="0.2"/>
  <cols>
    <col min="1" max="1" width="2.21875" customWidth="1"/>
    <col min="2" max="2" width="14.6640625" customWidth="1"/>
    <col min="3" max="3" width="46.5546875" customWidth="1"/>
    <col min="4" max="4" width="20.77734375" bestFit="1" customWidth="1"/>
    <col min="5" max="5" width="14.88671875" customWidth="1"/>
    <col min="6" max="6" width="22.88671875" customWidth="1"/>
    <col min="7" max="7" width="7.33203125" customWidth="1"/>
    <col min="8" max="8" width="25.5546875" customWidth="1"/>
  </cols>
  <sheetData>
    <row r="1" spans="2:9" ht="34.799999999999997" x14ac:dyDescent="0.2">
      <c r="B1" s="2" t="s">
        <v>57</v>
      </c>
    </row>
    <row r="2" spans="2:9" ht="23.4" x14ac:dyDescent="0.2">
      <c r="B2" s="32" t="s">
        <v>112</v>
      </c>
      <c r="C2" s="33"/>
      <c r="D2" s="33"/>
      <c r="E2" s="33"/>
      <c r="F2" s="33"/>
      <c r="G2" s="33"/>
      <c r="H2" s="33"/>
      <c r="I2" s="33"/>
    </row>
    <row r="3" spans="2:9" ht="23.4" x14ac:dyDescent="0.2">
      <c r="B3" s="5" t="s">
        <v>45</v>
      </c>
    </row>
    <row r="4" spans="2:9" ht="23.4" x14ac:dyDescent="0.2">
      <c r="B4" s="5" t="s">
        <v>48</v>
      </c>
    </row>
    <row r="5" spans="2:9" ht="23.4" x14ac:dyDescent="0.2">
      <c r="B5" s="5" t="s">
        <v>46</v>
      </c>
    </row>
    <row r="6" spans="2:9" ht="23.4" x14ac:dyDescent="0.2">
      <c r="B6" s="5" t="s">
        <v>62</v>
      </c>
    </row>
    <row r="7" spans="2:9" ht="23.4" x14ac:dyDescent="0.2">
      <c r="B7" s="5" t="s">
        <v>47</v>
      </c>
    </row>
    <row r="9" spans="2:9" ht="39.6" x14ac:dyDescent="0.2">
      <c r="C9" s="4" t="s">
        <v>11</v>
      </c>
      <c r="D9" s="1"/>
    </row>
    <row r="11" spans="2:9" ht="23.4" x14ac:dyDescent="0.2">
      <c r="B11" s="5" t="s">
        <v>40</v>
      </c>
      <c r="C11" s="5"/>
    </row>
    <row r="12" spans="2:9" ht="43.2" x14ac:dyDescent="0.2">
      <c r="B12" s="6" t="s">
        <v>17</v>
      </c>
      <c r="C12" s="7" t="s">
        <v>0</v>
      </c>
      <c r="D12" s="8" t="s">
        <v>14</v>
      </c>
      <c r="E12" s="8" t="s">
        <v>16</v>
      </c>
      <c r="F12" s="9" t="s">
        <v>15</v>
      </c>
      <c r="G12" s="10"/>
      <c r="H12" s="12" t="s">
        <v>23</v>
      </c>
    </row>
    <row r="13" spans="2:9" ht="19.2" x14ac:dyDescent="0.2">
      <c r="B13" s="13" t="s">
        <v>19</v>
      </c>
      <c r="C13" s="14" t="s">
        <v>76</v>
      </c>
      <c r="D13" s="15">
        <v>30</v>
      </c>
      <c r="E13" s="16">
        <v>8400</v>
      </c>
      <c r="F13" s="17">
        <f>ROUNDDOWN($D$9/D13,0)+1</f>
        <v>1</v>
      </c>
      <c r="G13" s="10" t="s">
        <v>8</v>
      </c>
      <c r="H13" s="25">
        <f>E13*F13</f>
        <v>8400</v>
      </c>
    </row>
    <row r="14" spans="2:9" ht="19.2" x14ac:dyDescent="0.2">
      <c r="B14" s="13" t="s">
        <v>20</v>
      </c>
      <c r="C14" s="14" t="s">
        <v>77</v>
      </c>
      <c r="D14" s="15">
        <v>200</v>
      </c>
      <c r="E14" s="16">
        <v>24400</v>
      </c>
      <c r="F14" s="17">
        <f>ROUNDDOWN($D$9/D14,0)+1</f>
        <v>1</v>
      </c>
      <c r="G14" s="10" t="s">
        <v>8</v>
      </c>
      <c r="H14" s="25">
        <f>E14*F14</f>
        <v>24400</v>
      </c>
    </row>
    <row r="15" spans="2:9" ht="19.2" x14ac:dyDescent="0.2">
      <c r="B15" s="13" t="s">
        <v>20</v>
      </c>
      <c r="C15" s="14" t="s">
        <v>78</v>
      </c>
      <c r="D15" s="15">
        <v>500</v>
      </c>
      <c r="E15" s="16">
        <v>1800</v>
      </c>
      <c r="F15" s="17">
        <f>ROUNDDOWN($D$9/D15,0)+1</f>
        <v>1</v>
      </c>
      <c r="G15" s="10" t="s">
        <v>8</v>
      </c>
      <c r="H15" s="25">
        <f t="shared" ref="H15:H19" si="0">E15*F15</f>
        <v>1800</v>
      </c>
    </row>
    <row r="16" spans="2:9" ht="19.2" x14ac:dyDescent="0.2">
      <c r="B16" s="13" t="s">
        <v>21</v>
      </c>
      <c r="C16" s="14" t="s">
        <v>79</v>
      </c>
      <c r="D16" s="15">
        <v>30</v>
      </c>
      <c r="E16" s="16">
        <v>1200</v>
      </c>
      <c r="F16" s="17">
        <f>ROUNDDOWN($D$9/D16,0)+1</f>
        <v>1</v>
      </c>
      <c r="G16" s="10" t="s">
        <v>8</v>
      </c>
      <c r="H16" s="25">
        <f t="shared" si="0"/>
        <v>1200</v>
      </c>
    </row>
    <row r="17" spans="2:8" ht="19.2" x14ac:dyDescent="0.2">
      <c r="B17" s="13" t="s">
        <v>22</v>
      </c>
      <c r="C17" s="14" t="s">
        <v>1</v>
      </c>
      <c r="D17" s="15">
        <v>30</v>
      </c>
      <c r="E17" s="16">
        <v>1580</v>
      </c>
      <c r="F17" s="17">
        <f>ROUNDDOWN($D$9/D17,0)+1</f>
        <v>1</v>
      </c>
      <c r="G17" s="10" t="s">
        <v>9</v>
      </c>
      <c r="H17" s="25">
        <f t="shared" si="0"/>
        <v>1580</v>
      </c>
    </row>
    <row r="18" spans="2:8" ht="19.2" x14ac:dyDescent="0.2">
      <c r="B18" s="13" t="s">
        <v>20</v>
      </c>
      <c r="C18" s="14" t="s">
        <v>80</v>
      </c>
      <c r="D18" s="19">
        <v>500</v>
      </c>
      <c r="E18" s="20">
        <v>20400</v>
      </c>
      <c r="F18" s="17">
        <f>ROUNDDOWN($D$9/D18,0)+1</f>
        <v>1</v>
      </c>
      <c r="G18" s="10" t="s">
        <v>8</v>
      </c>
      <c r="H18" s="25">
        <f t="shared" si="0"/>
        <v>20400</v>
      </c>
    </row>
    <row r="19" spans="2:8" ht="19.2" x14ac:dyDescent="0.2">
      <c r="B19" s="13" t="s">
        <v>20</v>
      </c>
      <c r="C19" s="14" t="s">
        <v>2</v>
      </c>
      <c r="D19" s="19">
        <v>1000</v>
      </c>
      <c r="E19" s="20">
        <v>12800</v>
      </c>
      <c r="F19" s="17">
        <f>ROUNDDOWN($D$9/D19,0)+1</f>
        <v>1</v>
      </c>
      <c r="G19" s="10" t="s">
        <v>8</v>
      </c>
      <c r="H19" s="25">
        <f t="shared" si="0"/>
        <v>12800</v>
      </c>
    </row>
    <row r="20" spans="2:8" ht="19.2" x14ac:dyDescent="0.2">
      <c r="C20" s="21"/>
      <c r="D20" s="22"/>
      <c r="E20" s="31"/>
      <c r="F20" s="29" t="s">
        <v>41</v>
      </c>
      <c r="G20" s="30"/>
      <c r="H20" s="25">
        <f>SUM(H13:H19)</f>
        <v>70580</v>
      </c>
    </row>
    <row r="22" spans="2:8" ht="23.4" x14ac:dyDescent="0.2">
      <c r="B22" s="5" t="s">
        <v>42</v>
      </c>
      <c r="C22" s="5"/>
    </row>
    <row r="23" spans="2:8" ht="43.2" x14ac:dyDescent="0.2">
      <c r="B23" s="6" t="s">
        <v>17</v>
      </c>
      <c r="C23" s="7" t="s">
        <v>0</v>
      </c>
      <c r="D23" s="8" t="s">
        <v>14</v>
      </c>
      <c r="E23" s="8" t="s">
        <v>16</v>
      </c>
      <c r="F23" s="9" t="s">
        <v>15</v>
      </c>
      <c r="G23" s="10"/>
      <c r="H23" s="12" t="s">
        <v>23</v>
      </c>
    </row>
    <row r="24" spans="2:8" ht="19.2" x14ac:dyDescent="0.2">
      <c r="B24" s="13" t="s">
        <v>19</v>
      </c>
      <c r="C24" s="14" t="s">
        <v>90</v>
      </c>
      <c r="D24" s="15">
        <v>30</v>
      </c>
      <c r="E24" s="16">
        <v>8400</v>
      </c>
      <c r="F24" s="17">
        <f>ROUNDDOWN($D$9/D24,0)+1</f>
        <v>1</v>
      </c>
      <c r="G24" s="10" t="s">
        <v>8</v>
      </c>
      <c r="H24" s="25">
        <f>E24*F24</f>
        <v>8400</v>
      </c>
    </row>
    <row r="25" spans="2:8" ht="19.2" x14ac:dyDescent="0.2">
      <c r="B25" s="13" t="s">
        <v>69</v>
      </c>
      <c r="C25" s="14" t="s">
        <v>81</v>
      </c>
      <c r="D25" s="15">
        <v>200</v>
      </c>
      <c r="E25" s="16">
        <v>24400</v>
      </c>
      <c r="F25" s="17">
        <f>ROUNDDOWN($D$9/D25,0)+1</f>
        <v>1</v>
      </c>
      <c r="G25" s="10" t="s">
        <v>8</v>
      </c>
      <c r="H25" s="25">
        <f>E25*F25</f>
        <v>24400</v>
      </c>
    </row>
    <row r="26" spans="2:8" ht="19.2" x14ac:dyDescent="0.2">
      <c r="B26" s="13" t="s">
        <v>20</v>
      </c>
      <c r="C26" s="14" t="s">
        <v>82</v>
      </c>
      <c r="D26" s="15">
        <v>500</v>
      </c>
      <c r="E26" s="16">
        <v>4000</v>
      </c>
      <c r="F26" s="17">
        <f>ROUNDDOWN($D$9/D26,0)+1</f>
        <v>1</v>
      </c>
      <c r="G26" s="10" t="s">
        <v>8</v>
      </c>
      <c r="H26" s="25">
        <f t="shared" ref="H26:H30" si="1">E26*F26</f>
        <v>4000</v>
      </c>
    </row>
    <row r="27" spans="2:8" ht="19.2" x14ac:dyDescent="0.2">
      <c r="B27" s="13" t="s">
        <v>21</v>
      </c>
      <c r="C27" s="14" t="s">
        <v>83</v>
      </c>
      <c r="D27" s="15">
        <v>30</v>
      </c>
      <c r="E27" s="16">
        <v>720</v>
      </c>
      <c r="F27" s="17">
        <f>ROUNDDOWN($D$9/D27,0)+1</f>
        <v>1</v>
      </c>
      <c r="G27" s="10" t="s">
        <v>8</v>
      </c>
      <c r="H27" s="25">
        <f t="shared" si="1"/>
        <v>720</v>
      </c>
    </row>
    <row r="28" spans="2:8" ht="19.2" x14ac:dyDescent="0.2">
      <c r="B28" s="13" t="s">
        <v>22</v>
      </c>
      <c r="C28" s="14" t="s">
        <v>1</v>
      </c>
      <c r="D28" s="15">
        <v>30</v>
      </c>
      <c r="E28" s="16">
        <v>1580</v>
      </c>
      <c r="F28" s="17">
        <f>ROUNDDOWN($D$9/D28,0)+1</f>
        <v>1</v>
      </c>
      <c r="G28" s="10" t="s">
        <v>9</v>
      </c>
      <c r="H28" s="25">
        <f t="shared" si="1"/>
        <v>1580</v>
      </c>
    </row>
    <row r="29" spans="2:8" ht="19.2" x14ac:dyDescent="0.2">
      <c r="B29" s="13" t="s">
        <v>20</v>
      </c>
      <c r="C29" s="14" t="s">
        <v>80</v>
      </c>
      <c r="D29" s="19">
        <v>500</v>
      </c>
      <c r="E29" s="20">
        <v>20400</v>
      </c>
      <c r="F29" s="17">
        <f>ROUNDDOWN($D$9/D29,0)+1</f>
        <v>1</v>
      </c>
      <c r="G29" s="10" t="s">
        <v>8</v>
      </c>
      <c r="H29" s="25">
        <f t="shared" si="1"/>
        <v>20400</v>
      </c>
    </row>
    <row r="30" spans="2:8" ht="19.2" x14ac:dyDescent="0.2">
      <c r="B30" s="13" t="s">
        <v>20</v>
      </c>
      <c r="C30" s="14" t="s">
        <v>2</v>
      </c>
      <c r="D30" s="19">
        <v>1000</v>
      </c>
      <c r="E30" s="20">
        <v>12800</v>
      </c>
      <c r="F30" s="17">
        <f>ROUNDDOWN($D$9/D30,0)+1</f>
        <v>1</v>
      </c>
      <c r="G30" s="10" t="s">
        <v>8</v>
      </c>
      <c r="H30" s="25">
        <f t="shared" si="1"/>
        <v>12800</v>
      </c>
    </row>
    <row r="31" spans="2:8" ht="19.2" x14ac:dyDescent="0.2">
      <c r="C31" s="21"/>
      <c r="D31" s="22"/>
      <c r="E31" s="22"/>
      <c r="F31" s="29" t="s">
        <v>41</v>
      </c>
      <c r="G31" s="30"/>
      <c r="H31" s="25">
        <f>SUM(H24:H30)</f>
        <v>72300</v>
      </c>
    </row>
    <row r="32" spans="2:8" ht="23.4" x14ac:dyDescent="0.2">
      <c r="B32" s="5" t="s">
        <v>68</v>
      </c>
      <c r="C32" s="5"/>
    </row>
    <row r="33" spans="2:8" ht="43.2" x14ac:dyDescent="0.2">
      <c r="B33" s="6" t="s">
        <v>17</v>
      </c>
      <c r="C33" s="7" t="s">
        <v>0</v>
      </c>
      <c r="D33" s="8" t="s">
        <v>14</v>
      </c>
      <c r="E33" s="8" t="s">
        <v>16</v>
      </c>
      <c r="F33" s="9" t="s">
        <v>15</v>
      </c>
      <c r="G33" s="10"/>
      <c r="H33" s="12" t="s">
        <v>23</v>
      </c>
    </row>
    <row r="34" spans="2:8" ht="19.2" x14ac:dyDescent="0.2">
      <c r="B34" s="13" t="s">
        <v>19</v>
      </c>
      <c r="C34" s="14" t="s">
        <v>91</v>
      </c>
      <c r="D34" s="15">
        <v>30</v>
      </c>
      <c r="E34" s="16">
        <v>8400</v>
      </c>
      <c r="F34" s="17">
        <f>ROUNDDOWN($D$9/D34,0)+1</f>
        <v>1</v>
      </c>
      <c r="G34" s="10" t="s">
        <v>8</v>
      </c>
      <c r="H34" s="25">
        <f>E34*F34</f>
        <v>8400</v>
      </c>
    </row>
    <row r="35" spans="2:8" ht="19.2" x14ac:dyDescent="0.2">
      <c r="B35" s="13" t="s">
        <v>69</v>
      </c>
      <c r="C35" s="14" t="s">
        <v>84</v>
      </c>
      <c r="D35" s="15">
        <v>200</v>
      </c>
      <c r="E35" s="16">
        <v>24400</v>
      </c>
      <c r="F35" s="17">
        <f>ROUNDDOWN($D$9/D35,0)+1</f>
        <v>1</v>
      </c>
      <c r="G35" s="10" t="s">
        <v>8</v>
      </c>
      <c r="H35" s="25">
        <f>E35*F35</f>
        <v>24400</v>
      </c>
    </row>
    <row r="36" spans="2:8" ht="19.2" x14ac:dyDescent="0.2">
      <c r="B36" s="13" t="s">
        <v>20</v>
      </c>
      <c r="C36" s="14" t="s">
        <v>85</v>
      </c>
      <c r="D36" s="15">
        <v>500</v>
      </c>
      <c r="E36" s="16">
        <v>4000</v>
      </c>
      <c r="F36" s="17">
        <f>ROUNDDOWN($D$9/D36,0)+1</f>
        <v>1</v>
      </c>
      <c r="G36" s="10" t="s">
        <v>8</v>
      </c>
      <c r="H36" s="25">
        <f t="shared" ref="H36:H40" si="2">E36*F36</f>
        <v>4000</v>
      </c>
    </row>
    <row r="37" spans="2:8" ht="19.2" x14ac:dyDescent="0.2">
      <c r="B37" s="13" t="s">
        <v>21</v>
      </c>
      <c r="C37" s="14" t="s">
        <v>86</v>
      </c>
      <c r="D37" s="15">
        <v>30</v>
      </c>
      <c r="E37" s="16">
        <v>720</v>
      </c>
      <c r="F37" s="17">
        <f>ROUNDDOWN($D$9/D37,0)+1</f>
        <v>1</v>
      </c>
      <c r="G37" s="10" t="s">
        <v>8</v>
      </c>
      <c r="H37" s="25">
        <f t="shared" si="2"/>
        <v>720</v>
      </c>
    </row>
    <row r="38" spans="2:8" ht="19.2" x14ac:dyDescent="0.2">
      <c r="B38" s="13" t="s">
        <v>22</v>
      </c>
      <c r="C38" s="14" t="s">
        <v>1</v>
      </c>
      <c r="D38" s="15">
        <v>30</v>
      </c>
      <c r="E38" s="16">
        <v>1580</v>
      </c>
      <c r="F38" s="17">
        <f>ROUNDDOWN($D$9/D38,0)+1</f>
        <v>1</v>
      </c>
      <c r="G38" s="10" t="s">
        <v>9</v>
      </c>
      <c r="H38" s="25">
        <f t="shared" si="2"/>
        <v>1580</v>
      </c>
    </row>
    <row r="39" spans="2:8" ht="19.2" x14ac:dyDescent="0.2">
      <c r="B39" s="13" t="s">
        <v>20</v>
      </c>
      <c r="C39" s="14" t="s">
        <v>80</v>
      </c>
      <c r="D39" s="19">
        <v>500</v>
      </c>
      <c r="E39" s="20">
        <v>20400</v>
      </c>
      <c r="F39" s="17">
        <f>ROUNDDOWN($D$9/D39,0)+1</f>
        <v>1</v>
      </c>
      <c r="G39" s="10" t="s">
        <v>8</v>
      </c>
      <c r="H39" s="25">
        <f t="shared" si="2"/>
        <v>20400</v>
      </c>
    </row>
    <row r="40" spans="2:8" ht="19.2" x14ac:dyDescent="0.2">
      <c r="B40" s="13" t="s">
        <v>20</v>
      </c>
      <c r="C40" s="14" t="s">
        <v>2</v>
      </c>
      <c r="D40" s="19">
        <v>1000</v>
      </c>
      <c r="E40" s="20">
        <v>12800</v>
      </c>
      <c r="F40" s="17">
        <f>ROUNDDOWN($D$9/D40,0)+1</f>
        <v>1</v>
      </c>
      <c r="G40" s="10" t="s">
        <v>8</v>
      </c>
      <c r="H40" s="25">
        <f t="shared" si="2"/>
        <v>12800</v>
      </c>
    </row>
    <row r="41" spans="2:8" ht="19.2" x14ac:dyDescent="0.2">
      <c r="C41" s="21"/>
      <c r="D41" s="22"/>
      <c r="E41" s="22"/>
      <c r="F41" s="29" t="s">
        <v>41</v>
      </c>
      <c r="G41" s="30"/>
      <c r="H41" s="25">
        <f>SUM(H34:H40)</f>
        <v>72300</v>
      </c>
    </row>
    <row r="43" spans="2:8" ht="23.4" x14ac:dyDescent="0.2">
      <c r="B43" s="5" t="s">
        <v>43</v>
      </c>
      <c r="C43" s="5"/>
    </row>
    <row r="44" spans="2:8" ht="43.2" x14ac:dyDescent="0.2">
      <c r="B44" s="6" t="s">
        <v>17</v>
      </c>
      <c r="C44" s="7" t="s">
        <v>0</v>
      </c>
      <c r="D44" s="8" t="s">
        <v>14</v>
      </c>
      <c r="E44" s="8" t="s">
        <v>16</v>
      </c>
      <c r="F44" s="9" t="s">
        <v>15</v>
      </c>
      <c r="G44" s="10"/>
      <c r="H44" s="12" t="s">
        <v>23</v>
      </c>
    </row>
    <row r="45" spans="2:8" ht="19.2" x14ac:dyDescent="0.2">
      <c r="B45" s="13" t="s">
        <v>19</v>
      </c>
      <c r="C45" s="14" t="s">
        <v>92</v>
      </c>
      <c r="D45" s="15">
        <v>30</v>
      </c>
      <c r="E45" s="16">
        <v>8400</v>
      </c>
      <c r="F45" s="17">
        <f>ROUNDDOWN($D$9/D45,0)+1</f>
        <v>1</v>
      </c>
      <c r="G45" s="10" t="s">
        <v>8</v>
      </c>
      <c r="H45" s="25">
        <f>E45*F45</f>
        <v>8400</v>
      </c>
    </row>
    <row r="46" spans="2:8" ht="19.2" x14ac:dyDescent="0.2">
      <c r="B46" s="13" t="s">
        <v>69</v>
      </c>
      <c r="C46" s="14" t="s">
        <v>87</v>
      </c>
      <c r="D46" s="15">
        <v>200</v>
      </c>
      <c r="E46" s="16">
        <v>24400</v>
      </c>
      <c r="F46" s="17">
        <f>ROUNDDOWN($D$9/D46,0)+1</f>
        <v>1</v>
      </c>
      <c r="G46" s="10" t="s">
        <v>8</v>
      </c>
      <c r="H46" s="25">
        <f>E46*F46</f>
        <v>24400</v>
      </c>
    </row>
    <row r="47" spans="2:8" ht="19.2" x14ac:dyDescent="0.2">
      <c r="B47" s="13" t="s">
        <v>20</v>
      </c>
      <c r="C47" s="14" t="s">
        <v>88</v>
      </c>
      <c r="D47" s="15">
        <v>500</v>
      </c>
      <c r="E47" s="16">
        <v>4000</v>
      </c>
      <c r="F47" s="17">
        <f>ROUNDDOWN($D$9/D47,0)+1</f>
        <v>1</v>
      </c>
      <c r="G47" s="10" t="s">
        <v>8</v>
      </c>
      <c r="H47" s="25">
        <f t="shared" ref="H47:H51" si="3">E47*F47</f>
        <v>4000</v>
      </c>
    </row>
    <row r="48" spans="2:8" ht="19.2" x14ac:dyDescent="0.2">
      <c r="B48" s="13" t="s">
        <v>21</v>
      </c>
      <c r="C48" s="14" t="s">
        <v>89</v>
      </c>
      <c r="D48" s="15">
        <v>30</v>
      </c>
      <c r="E48" s="16">
        <v>720</v>
      </c>
      <c r="F48" s="17">
        <f>ROUNDDOWN($D$9/D48,0)+1</f>
        <v>1</v>
      </c>
      <c r="G48" s="10" t="s">
        <v>8</v>
      </c>
      <c r="H48" s="25">
        <f t="shared" si="3"/>
        <v>720</v>
      </c>
    </row>
    <row r="49" spans="2:8" ht="19.2" x14ac:dyDescent="0.2">
      <c r="B49" s="13" t="s">
        <v>22</v>
      </c>
      <c r="C49" s="14" t="s">
        <v>1</v>
      </c>
      <c r="D49" s="15">
        <v>30</v>
      </c>
      <c r="E49" s="16">
        <v>1580</v>
      </c>
      <c r="F49" s="17">
        <f>ROUNDDOWN($D$9/D49,0)+1</f>
        <v>1</v>
      </c>
      <c r="G49" s="10" t="s">
        <v>9</v>
      </c>
      <c r="H49" s="25">
        <f t="shared" si="3"/>
        <v>1580</v>
      </c>
    </row>
    <row r="50" spans="2:8" ht="19.2" x14ac:dyDescent="0.2">
      <c r="B50" s="13" t="s">
        <v>20</v>
      </c>
      <c r="C50" s="14" t="s">
        <v>80</v>
      </c>
      <c r="D50" s="19">
        <v>500</v>
      </c>
      <c r="E50" s="20">
        <v>20400</v>
      </c>
      <c r="F50" s="17">
        <f>ROUNDDOWN($D$9/D50,0)+1</f>
        <v>1</v>
      </c>
      <c r="G50" s="10" t="s">
        <v>8</v>
      </c>
      <c r="H50" s="25">
        <f t="shared" si="3"/>
        <v>20400</v>
      </c>
    </row>
    <row r="51" spans="2:8" ht="19.2" x14ac:dyDescent="0.2">
      <c r="B51" s="13" t="s">
        <v>20</v>
      </c>
      <c r="C51" s="14" t="s">
        <v>2</v>
      </c>
      <c r="D51" s="19">
        <v>1000</v>
      </c>
      <c r="E51" s="20">
        <v>12800</v>
      </c>
      <c r="F51" s="17">
        <f>ROUNDDOWN($D$9/D51,0)+1</f>
        <v>1</v>
      </c>
      <c r="G51" s="10" t="s">
        <v>8</v>
      </c>
      <c r="H51" s="25">
        <f t="shared" si="3"/>
        <v>12800</v>
      </c>
    </row>
    <row r="52" spans="2:8" ht="19.2" x14ac:dyDescent="0.2">
      <c r="C52" s="21"/>
      <c r="D52" s="22"/>
      <c r="E52" s="22"/>
      <c r="F52" s="29" t="s">
        <v>41</v>
      </c>
      <c r="G52" s="30"/>
      <c r="H52" s="25">
        <f>SUM(H45:H51)</f>
        <v>72300</v>
      </c>
    </row>
    <row r="54" spans="2:8" ht="23.4" x14ac:dyDescent="0.2">
      <c r="B54" s="5"/>
    </row>
    <row r="55" spans="2:8" ht="23.4" x14ac:dyDescent="0.2">
      <c r="B55" s="5"/>
    </row>
    <row r="56" spans="2:8" ht="23.4" x14ac:dyDescent="0.2">
      <c r="B56" s="5"/>
    </row>
    <row r="57" spans="2:8" ht="23.4" x14ac:dyDescent="0.2">
      <c r="B57" s="5"/>
    </row>
    <row r="58" spans="2:8" ht="23.4" x14ac:dyDescent="0.2">
      <c r="B58" s="5"/>
    </row>
  </sheetData>
  <mergeCells count="4">
    <mergeCell ref="F31:G31"/>
    <mergeCell ref="F20:G20"/>
    <mergeCell ref="F41:G41"/>
    <mergeCell ref="F52:G52"/>
  </mergeCells>
  <phoneticPr fontId="2"/>
  <printOptions horizontalCentered="1"/>
  <pageMargins left="0" right="0" top="0" bottom="0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41769-683E-431F-AFF3-0E894872151F}">
  <sheetPr>
    <pageSetUpPr fitToPage="1"/>
  </sheetPr>
  <dimension ref="B1:I25"/>
  <sheetViews>
    <sheetView zoomScale="85" zoomScaleNormal="85" workbookViewId="0">
      <selection activeCell="D9" sqref="D9"/>
    </sheetView>
  </sheetViews>
  <sheetFormatPr defaultRowHeight="13.2" x14ac:dyDescent="0.2"/>
  <cols>
    <col min="1" max="1" width="2.21875" customWidth="1"/>
    <col min="2" max="2" width="14.6640625" customWidth="1"/>
    <col min="3" max="3" width="31.77734375" bestFit="1" customWidth="1"/>
    <col min="4" max="4" width="20.77734375" bestFit="1" customWidth="1"/>
    <col min="5" max="5" width="15.77734375" customWidth="1"/>
    <col min="6" max="6" width="25.21875" customWidth="1"/>
    <col min="7" max="7" width="9.21875" customWidth="1"/>
    <col min="8" max="8" width="20.5546875" customWidth="1"/>
  </cols>
  <sheetData>
    <row r="1" spans="2:9" ht="34.799999999999997" x14ac:dyDescent="0.2">
      <c r="B1" s="2" t="s">
        <v>55</v>
      </c>
    </row>
    <row r="2" spans="2:9" ht="23.4" x14ac:dyDescent="0.2">
      <c r="B2" s="32" t="s">
        <v>112</v>
      </c>
      <c r="C2" s="33"/>
      <c r="D2" s="33"/>
      <c r="E2" s="33"/>
      <c r="F2" s="33"/>
      <c r="G2" s="33"/>
      <c r="H2" s="33"/>
      <c r="I2" s="33"/>
    </row>
    <row r="3" spans="2:9" ht="23.4" x14ac:dyDescent="0.2">
      <c r="B3" s="5" t="s">
        <v>45</v>
      </c>
    </row>
    <row r="4" spans="2:9" ht="23.4" x14ac:dyDescent="0.2">
      <c r="B4" s="5" t="s">
        <v>48</v>
      </c>
    </row>
    <row r="5" spans="2:9" ht="23.4" x14ac:dyDescent="0.2">
      <c r="B5" s="5" t="s">
        <v>56</v>
      </c>
    </row>
    <row r="6" spans="2:9" ht="23.4" x14ac:dyDescent="0.2">
      <c r="B6" s="5" t="s">
        <v>63</v>
      </c>
    </row>
    <row r="7" spans="2:9" ht="23.4" x14ac:dyDescent="0.2">
      <c r="B7" s="5" t="s">
        <v>47</v>
      </c>
    </row>
    <row r="9" spans="2:9" ht="39.6" x14ac:dyDescent="0.2">
      <c r="C9" s="4" t="s">
        <v>11</v>
      </c>
      <c r="D9" s="1"/>
    </row>
    <row r="11" spans="2:9" ht="23.4" x14ac:dyDescent="0.2">
      <c r="B11" s="5" t="s">
        <v>49</v>
      </c>
      <c r="C11" s="5"/>
    </row>
    <row r="12" spans="2:9" ht="43.2" x14ac:dyDescent="0.2">
      <c r="B12" s="6" t="s">
        <v>17</v>
      </c>
      <c r="C12" s="7" t="s">
        <v>0</v>
      </c>
      <c r="D12" s="8" t="s">
        <v>14</v>
      </c>
      <c r="E12" s="8" t="s">
        <v>16</v>
      </c>
      <c r="F12" s="9" t="s">
        <v>15</v>
      </c>
      <c r="G12" s="10" t="s">
        <v>75</v>
      </c>
      <c r="H12" s="12" t="s">
        <v>23</v>
      </c>
    </row>
    <row r="13" spans="2:9" ht="19.2" x14ac:dyDescent="0.2">
      <c r="B13" s="13" t="s">
        <v>50</v>
      </c>
      <c r="C13" s="14" t="s">
        <v>51</v>
      </c>
      <c r="D13" s="15">
        <v>500</v>
      </c>
      <c r="E13" s="16">
        <v>30000</v>
      </c>
      <c r="F13" s="17">
        <f>ROUNDDOWN($D$9/D13,0)+1</f>
        <v>1</v>
      </c>
      <c r="G13" s="10" t="s">
        <v>8</v>
      </c>
      <c r="H13" s="25">
        <f>E13*F13</f>
        <v>30000</v>
      </c>
    </row>
    <row r="14" spans="2:9" ht="19.2" x14ac:dyDescent="0.2">
      <c r="B14" s="13" t="s">
        <v>19</v>
      </c>
      <c r="C14" s="14" t="s">
        <v>52</v>
      </c>
      <c r="D14" s="15">
        <v>400</v>
      </c>
      <c r="E14" s="16">
        <v>17000</v>
      </c>
      <c r="F14" s="17">
        <f>ROUNDDOWN($D$9/D14,0)+1</f>
        <v>1</v>
      </c>
      <c r="G14" s="10" t="s">
        <v>10</v>
      </c>
      <c r="H14" s="25">
        <f t="shared" ref="H14:H19" si="0">E14*F14</f>
        <v>17000</v>
      </c>
    </row>
    <row r="15" spans="2:9" ht="19.2" x14ac:dyDescent="0.2">
      <c r="B15" s="13" t="s">
        <v>20</v>
      </c>
      <c r="C15" s="14" t="s">
        <v>53</v>
      </c>
      <c r="D15" s="15">
        <v>500</v>
      </c>
      <c r="E15" s="16">
        <v>4000</v>
      </c>
      <c r="F15" s="17">
        <f>ROUNDDOWN($D$9/D15,0)+1</f>
        <v>1</v>
      </c>
      <c r="G15" s="10" t="s">
        <v>8</v>
      </c>
      <c r="H15" s="25">
        <f t="shared" si="0"/>
        <v>4000</v>
      </c>
    </row>
    <row r="16" spans="2:9" ht="19.2" x14ac:dyDescent="0.2">
      <c r="B16" s="13" t="s">
        <v>50</v>
      </c>
      <c r="C16" s="14" t="s">
        <v>54</v>
      </c>
      <c r="D16" s="15">
        <v>150</v>
      </c>
      <c r="E16" s="16">
        <v>720</v>
      </c>
      <c r="F16" s="17">
        <f>ROUNDDOWN($D$9/D16,0)+1</f>
        <v>1</v>
      </c>
      <c r="G16" s="10" t="s">
        <v>8</v>
      </c>
      <c r="H16" s="25">
        <f t="shared" si="0"/>
        <v>720</v>
      </c>
    </row>
    <row r="17" spans="2:8" ht="19.2" x14ac:dyDescent="0.2">
      <c r="B17" s="13" t="s">
        <v>22</v>
      </c>
      <c r="C17" s="14" t="s">
        <v>1</v>
      </c>
      <c r="D17" s="15">
        <v>200</v>
      </c>
      <c r="E17" s="16">
        <v>1580</v>
      </c>
      <c r="F17" s="17">
        <f>ROUNDDOWN($D$9/D17,0)+1</f>
        <v>1</v>
      </c>
      <c r="G17" s="10" t="s">
        <v>9</v>
      </c>
      <c r="H17" s="25">
        <f t="shared" si="0"/>
        <v>1580</v>
      </c>
    </row>
    <row r="18" spans="2:8" ht="19.2" x14ac:dyDescent="0.2">
      <c r="B18" s="13" t="s">
        <v>20</v>
      </c>
      <c r="C18" s="14" t="s">
        <v>3</v>
      </c>
      <c r="D18" s="19">
        <v>2000</v>
      </c>
      <c r="E18" s="20">
        <v>16400</v>
      </c>
      <c r="F18" s="17">
        <f>ROUNDDOWN($D$9/D18,0)+1</f>
        <v>1</v>
      </c>
      <c r="G18" s="10" t="s">
        <v>8</v>
      </c>
      <c r="H18" s="25">
        <f t="shared" si="0"/>
        <v>16400</v>
      </c>
    </row>
    <row r="19" spans="2:8" ht="19.2" x14ac:dyDescent="0.2">
      <c r="B19" s="13" t="s">
        <v>20</v>
      </c>
      <c r="C19" s="14" t="s">
        <v>2</v>
      </c>
      <c r="D19" s="19">
        <v>2000</v>
      </c>
      <c r="E19" s="20">
        <v>12800</v>
      </c>
      <c r="F19" s="17">
        <f>ROUNDDOWN($D$9/D19,0)+1</f>
        <v>1</v>
      </c>
      <c r="G19" s="10" t="s">
        <v>8</v>
      </c>
      <c r="H19" s="25">
        <f t="shared" si="0"/>
        <v>12800</v>
      </c>
    </row>
    <row r="20" spans="2:8" ht="19.2" x14ac:dyDescent="0.2">
      <c r="C20" s="21"/>
      <c r="D20" s="22"/>
      <c r="E20" s="22"/>
      <c r="F20" s="29" t="s">
        <v>41</v>
      </c>
      <c r="G20" s="30"/>
      <c r="H20" s="25">
        <f>SUM(H13:H19)</f>
        <v>82500</v>
      </c>
    </row>
    <row r="21" spans="2:8" ht="23.4" x14ac:dyDescent="0.2">
      <c r="B21" s="5"/>
    </row>
    <row r="22" spans="2:8" ht="23.4" x14ac:dyDescent="0.2">
      <c r="B22" s="5"/>
    </row>
    <row r="23" spans="2:8" ht="23.4" x14ac:dyDescent="0.2">
      <c r="B23" s="5"/>
    </row>
    <row r="24" spans="2:8" ht="23.4" x14ac:dyDescent="0.2">
      <c r="B24" s="5"/>
    </row>
    <row r="25" spans="2:8" ht="23.4" x14ac:dyDescent="0.2">
      <c r="B25" s="5"/>
    </row>
  </sheetData>
  <mergeCells count="1">
    <mergeCell ref="F20:G20"/>
  </mergeCells>
  <phoneticPr fontId="2"/>
  <printOptions horizontalCentered="1"/>
  <pageMargins left="0" right="0" top="0" bottom="0" header="0.31496062992125984" footer="0.31496062992125984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49DDA-4830-49D6-96DA-9A6AD50896D7}">
  <sheetPr>
    <pageSetUpPr fitToPage="1"/>
  </sheetPr>
  <dimension ref="B1:I65"/>
  <sheetViews>
    <sheetView zoomScale="85" zoomScaleNormal="85" workbookViewId="0">
      <selection activeCell="I9" sqref="I9"/>
    </sheetView>
  </sheetViews>
  <sheetFormatPr defaultRowHeight="13.2" x14ac:dyDescent="0.2"/>
  <cols>
    <col min="1" max="1" width="2.21875" customWidth="1"/>
    <col min="2" max="2" width="14.6640625" customWidth="1"/>
    <col min="3" max="3" width="46.44140625" customWidth="1"/>
    <col min="4" max="4" width="20.77734375" bestFit="1" customWidth="1"/>
    <col min="5" max="5" width="14.109375" customWidth="1"/>
    <col min="6" max="6" width="22.5546875" customWidth="1"/>
    <col min="7" max="7" width="10.6640625" style="3" customWidth="1"/>
    <col min="8" max="8" width="20.109375" customWidth="1"/>
  </cols>
  <sheetData>
    <row r="1" spans="2:9" ht="34.799999999999997" x14ac:dyDescent="0.2">
      <c r="B1" s="2" t="s">
        <v>94</v>
      </c>
    </row>
    <row r="2" spans="2:9" ht="23.4" x14ac:dyDescent="0.2">
      <c r="B2" s="32" t="s">
        <v>112</v>
      </c>
      <c r="C2" s="33"/>
      <c r="D2" s="33"/>
      <c r="E2" s="33"/>
      <c r="F2" s="33"/>
      <c r="G2" s="33"/>
      <c r="H2" s="33"/>
      <c r="I2" s="33"/>
    </row>
    <row r="3" spans="2:9" ht="23.4" x14ac:dyDescent="0.2">
      <c r="B3" s="5" t="s">
        <v>45</v>
      </c>
    </row>
    <row r="4" spans="2:9" ht="23.4" x14ac:dyDescent="0.2">
      <c r="B4" s="5" t="s">
        <v>48</v>
      </c>
    </row>
    <row r="5" spans="2:9" ht="23.4" x14ac:dyDescent="0.2">
      <c r="B5" s="5" t="s">
        <v>46</v>
      </c>
    </row>
    <row r="6" spans="2:9" ht="23.4" x14ac:dyDescent="0.2">
      <c r="B6" s="5" t="s">
        <v>95</v>
      </c>
    </row>
    <row r="7" spans="2:9" ht="23.4" x14ac:dyDescent="0.2">
      <c r="B7" s="5" t="s">
        <v>47</v>
      </c>
    </row>
    <row r="9" spans="2:9" ht="46.8" x14ac:dyDescent="0.2">
      <c r="C9" s="4" t="s">
        <v>96</v>
      </c>
      <c r="D9" s="1"/>
    </row>
    <row r="11" spans="2:9" ht="23.4" x14ac:dyDescent="0.2">
      <c r="B11" s="5" t="s">
        <v>40</v>
      </c>
      <c r="C11" s="5"/>
    </row>
    <row r="12" spans="2:9" ht="76.8" x14ac:dyDescent="0.2">
      <c r="B12" s="6" t="s">
        <v>17</v>
      </c>
      <c r="C12" s="7" t="s">
        <v>0</v>
      </c>
      <c r="D12" s="8" t="s">
        <v>14</v>
      </c>
      <c r="E12" s="8" t="s">
        <v>16</v>
      </c>
      <c r="F12" s="9" t="s">
        <v>97</v>
      </c>
      <c r="G12" s="11" t="s">
        <v>75</v>
      </c>
      <c r="H12" s="12" t="s">
        <v>98</v>
      </c>
    </row>
    <row r="13" spans="2:9" ht="19.2" x14ac:dyDescent="0.2">
      <c r="B13" s="13" t="s">
        <v>19</v>
      </c>
      <c r="C13" s="14" t="s">
        <v>99</v>
      </c>
      <c r="D13" s="15">
        <v>30</v>
      </c>
      <c r="E13" s="16">
        <v>8400</v>
      </c>
      <c r="F13" s="17">
        <f>ROUNDDOWN($D$9/D13,0)+1</f>
        <v>1</v>
      </c>
      <c r="G13" s="11" t="s">
        <v>8</v>
      </c>
      <c r="H13" s="25">
        <f>E13*F13</f>
        <v>8400</v>
      </c>
    </row>
    <row r="14" spans="2:9" ht="19.2" x14ac:dyDescent="0.2">
      <c r="B14" s="13" t="s">
        <v>19</v>
      </c>
      <c r="C14" s="14" t="s">
        <v>100</v>
      </c>
      <c r="D14" s="15">
        <v>200</v>
      </c>
      <c r="E14" s="16">
        <v>24400</v>
      </c>
      <c r="F14" s="17">
        <f>ROUNDDOWN($D$9/D14,0)+1</f>
        <v>1</v>
      </c>
      <c r="G14" s="11" t="s">
        <v>10</v>
      </c>
      <c r="H14" s="25">
        <f>E14*F14</f>
        <v>24400</v>
      </c>
    </row>
    <row r="15" spans="2:9" ht="19.2" x14ac:dyDescent="0.2">
      <c r="B15" s="13" t="s">
        <v>20</v>
      </c>
      <c r="C15" s="14" t="s">
        <v>101</v>
      </c>
      <c r="D15" s="15">
        <v>500</v>
      </c>
      <c r="E15" s="16">
        <v>4000</v>
      </c>
      <c r="F15" s="17">
        <f>ROUNDDOWN($D$9/D15,0)+1</f>
        <v>1</v>
      </c>
      <c r="G15" s="11" t="s">
        <v>8</v>
      </c>
      <c r="H15" s="25">
        <f t="shared" ref="H15:H19" si="0">E15*F15</f>
        <v>4000</v>
      </c>
    </row>
    <row r="16" spans="2:9" ht="19.2" x14ac:dyDescent="0.2">
      <c r="B16" s="13" t="s">
        <v>21</v>
      </c>
      <c r="C16" s="14" t="s">
        <v>102</v>
      </c>
      <c r="D16" s="15">
        <v>30</v>
      </c>
      <c r="E16" s="16">
        <v>720</v>
      </c>
      <c r="F16" s="17">
        <f>ROUNDDOWN($D$9/D16,0)+1</f>
        <v>1</v>
      </c>
      <c r="G16" s="11" t="s">
        <v>8</v>
      </c>
      <c r="H16" s="25">
        <f t="shared" si="0"/>
        <v>720</v>
      </c>
    </row>
    <row r="17" spans="2:8" ht="19.2" x14ac:dyDescent="0.2">
      <c r="B17" s="13" t="s">
        <v>22</v>
      </c>
      <c r="C17" s="14" t="s">
        <v>1</v>
      </c>
      <c r="D17" s="15">
        <v>30</v>
      </c>
      <c r="E17" s="16">
        <v>1580</v>
      </c>
      <c r="F17" s="17">
        <f>ROUNDDOWN($D$9/D17,0)+1</f>
        <v>1</v>
      </c>
      <c r="G17" s="11" t="s">
        <v>9</v>
      </c>
      <c r="H17" s="25">
        <f t="shared" si="0"/>
        <v>1580</v>
      </c>
    </row>
    <row r="18" spans="2:8" ht="19.2" x14ac:dyDescent="0.2">
      <c r="B18" s="13" t="s">
        <v>20</v>
      </c>
      <c r="C18" s="14" t="s">
        <v>59</v>
      </c>
      <c r="D18" s="19">
        <v>500</v>
      </c>
      <c r="E18" s="20">
        <v>16400</v>
      </c>
      <c r="F18" s="17">
        <f>ROUNDDOWN($D$9/D18,0)+1</f>
        <v>1</v>
      </c>
      <c r="G18" s="11" t="s">
        <v>8</v>
      </c>
      <c r="H18" s="25">
        <f t="shared" si="0"/>
        <v>16400</v>
      </c>
    </row>
    <row r="19" spans="2:8" ht="19.2" x14ac:dyDescent="0.2">
      <c r="B19" s="13" t="s">
        <v>20</v>
      </c>
      <c r="C19" s="14" t="s">
        <v>2</v>
      </c>
      <c r="D19" s="19">
        <v>1000</v>
      </c>
      <c r="E19" s="20">
        <v>12800</v>
      </c>
      <c r="F19" s="17">
        <f>ROUNDDOWN($D$9/D19,0)+1</f>
        <v>1</v>
      </c>
      <c r="G19" s="11" t="s">
        <v>8</v>
      </c>
      <c r="H19" s="25">
        <f t="shared" si="0"/>
        <v>12800</v>
      </c>
    </row>
    <row r="20" spans="2:8" ht="19.2" x14ac:dyDescent="0.2">
      <c r="C20" s="21"/>
      <c r="D20" s="22"/>
      <c r="E20" s="22"/>
      <c r="F20" s="23"/>
      <c r="G20" s="26" t="s">
        <v>41</v>
      </c>
      <c r="H20" s="25">
        <f>SUM(H13:H19)</f>
        <v>68300</v>
      </c>
    </row>
    <row r="22" spans="2:8" ht="23.4" x14ac:dyDescent="0.2">
      <c r="B22" s="5" t="s">
        <v>42</v>
      </c>
      <c r="C22" s="5"/>
    </row>
    <row r="23" spans="2:8" ht="43.2" x14ac:dyDescent="0.2">
      <c r="B23" s="6" t="s">
        <v>17</v>
      </c>
      <c r="C23" s="7" t="s">
        <v>0</v>
      </c>
      <c r="D23" s="8" t="s">
        <v>14</v>
      </c>
      <c r="E23" s="8" t="s">
        <v>16</v>
      </c>
      <c r="F23" s="9" t="s">
        <v>15</v>
      </c>
      <c r="G23" s="11"/>
      <c r="H23" s="12" t="s">
        <v>23</v>
      </c>
    </row>
    <row r="24" spans="2:8" ht="19.2" x14ac:dyDescent="0.2">
      <c r="B24" s="13" t="s">
        <v>19</v>
      </c>
      <c r="C24" s="14" t="s">
        <v>90</v>
      </c>
      <c r="D24" s="15">
        <v>30</v>
      </c>
      <c r="E24" s="16">
        <v>8400</v>
      </c>
      <c r="F24" s="17">
        <f>ROUNDDOWN($D$9/D24,0)+1</f>
        <v>1</v>
      </c>
      <c r="G24" s="11" t="s">
        <v>8</v>
      </c>
      <c r="H24" s="25">
        <f>E24*F24</f>
        <v>8400</v>
      </c>
    </row>
    <row r="25" spans="2:8" ht="19.2" x14ac:dyDescent="0.2">
      <c r="B25" s="13" t="s">
        <v>19</v>
      </c>
      <c r="C25" s="14" t="s">
        <v>103</v>
      </c>
      <c r="D25" s="15">
        <v>200</v>
      </c>
      <c r="E25" s="16">
        <v>24400</v>
      </c>
      <c r="F25" s="17">
        <f>ROUNDDOWN($D$9/D25,0)+1</f>
        <v>1</v>
      </c>
      <c r="G25" s="11" t="s">
        <v>10</v>
      </c>
      <c r="H25" s="25">
        <f>E25*F25</f>
        <v>24400</v>
      </c>
    </row>
    <row r="26" spans="2:8" ht="19.2" x14ac:dyDescent="0.2">
      <c r="B26" s="13" t="s">
        <v>60</v>
      </c>
      <c r="C26" s="14" t="s">
        <v>104</v>
      </c>
      <c r="D26" s="15">
        <v>500</v>
      </c>
      <c r="E26" s="16">
        <v>4000</v>
      </c>
      <c r="F26" s="17">
        <f>ROUNDDOWN($D$9/D26,0)+1</f>
        <v>1</v>
      </c>
      <c r="G26" s="11" t="s">
        <v>8</v>
      </c>
      <c r="H26" s="25">
        <f t="shared" ref="H26:H30" si="1">E26*F26</f>
        <v>4000</v>
      </c>
    </row>
    <row r="27" spans="2:8" ht="19.2" x14ac:dyDescent="0.2">
      <c r="B27" s="13" t="s">
        <v>21</v>
      </c>
      <c r="C27" s="14" t="s">
        <v>105</v>
      </c>
      <c r="D27" s="15">
        <v>30</v>
      </c>
      <c r="E27" s="16">
        <v>720</v>
      </c>
      <c r="F27" s="17">
        <f>ROUNDDOWN($D$9/D27,0)+1</f>
        <v>1</v>
      </c>
      <c r="G27" s="11" t="s">
        <v>8</v>
      </c>
      <c r="H27" s="25">
        <f t="shared" si="1"/>
        <v>720</v>
      </c>
    </row>
    <row r="28" spans="2:8" ht="19.2" x14ac:dyDescent="0.2">
      <c r="B28" s="13" t="s">
        <v>22</v>
      </c>
      <c r="C28" s="14" t="s">
        <v>1</v>
      </c>
      <c r="D28" s="15">
        <v>30</v>
      </c>
      <c r="E28" s="16">
        <v>1580</v>
      </c>
      <c r="F28" s="17">
        <f>ROUNDDOWN($D$9/D28,0)+1</f>
        <v>1</v>
      </c>
      <c r="G28" s="11" t="s">
        <v>9</v>
      </c>
      <c r="H28" s="25">
        <f t="shared" si="1"/>
        <v>1580</v>
      </c>
    </row>
    <row r="29" spans="2:8" ht="19.2" x14ac:dyDescent="0.2">
      <c r="B29" s="13" t="s">
        <v>60</v>
      </c>
      <c r="C29" s="14" t="s">
        <v>58</v>
      </c>
      <c r="D29" s="19">
        <v>500</v>
      </c>
      <c r="E29" s="20">
        <v>16400</v>
      </c>
      <c r="F29" s="17">
        <f>ROUNDDOWN($D$9/D29,0)+1</f>
        <v>1</v>
      </c>
      <c r="G29" s="11" t="s">
        <v>8</v>
      </c>
      <c r="H29" s="25">
        <f t="shared" si="1"/>
        <v>16400</v>
      </c>
    </row>
    <row r="30" spans="2:8" ht="19.2" x14ac:dyDescent="0.2">
      <c r="B30" s="13" t="s">
        <v>60</v>
      </c>
      <c r="C30" s="14" t="s">
        <v>2</v>
      </c>
      <c r="D30" s="19">
        <v>1000</v>
      </c>
      <c r="E30" s="20">
        <v>12800</v>
      </c>
      <c r="F30" s="17">
        <f>ROUNDDOWN($D$9/D30,0)+1</f>
        <v>1</v>
      </c>
      <c r="G30" s="11" t="s">
        <v>8</v>
      </c>
      <c r="H30" s="25">
        <f t="shared" si="1"/>
        <v>12800</v>
      </c>
    </row>
    <row r="31" spans="2:8" ht="19.2" x14ac:dyDescent="0.2">
      <c r="C31" s="21"/>
      <c r="D31" s="22"/>
      <c r="E31" s="22"/>
      <c r="F31" s="23"/>
      <c r="G31" s="27" t="s">
        <v>41</v>
      </c>
      <c r="H31" s="25">
        <f>SUM(H24:H30)</f>
        <v>68300</v>
      </c>
    </row>
    <row r="33" spans="2:8" ht="23.4" x14ac:dyDescent="0.2">
      <c r="B33" s="5" t="s">
        <v>68</v>
      </c>
      <c r="C33" s="5"/>
    </row>
    <row r="34" spans="2:8" ht="43.2" x14ac:dyDescent="0.2">
      <c r="B34" s="6" t="s">
        <v>17</v>
      </c>
      <c r="C34" s="7" t="s">
        <v>0</v>
      </c>
      <c r="D34" s="8" t="s">
        <v>14</v>
      </c>
      <c r="E34" s="8" t="s">
        <v>16</v>
      </c>
      <c r="F34" s="9" t="s">
        <v>15</v>
      </c>
      <c r="G34" s="11"/>
      <c r="H34" s="12" t="s">
        <v>23</v>
      </c>
    </row>
    <row r="35" spans="2:8" ht="19.2" x14ac:dyDescent="0.2">
      <c r="B35" s="13" t="s">
        <v>19</v>
      </c>
      <c r="C35" s="14" t="s">
        <v>91</v>
      </c>
      <c r="D35" s="15">
        <v>30</v>
      </c>
      <c r="E35" s="16">
        <v>8400</v>
      </c>
      <c r="F35" s="17">
        <f>ROUNDDOWN($D$9/D35,0)+1</f>
        <v>1</v>
      </c>
      <c r="G35" s="11" t="s">
        <v>8</v>
      </c>
      <c r="H35" s="25">
        <f>E35*F35</f>
        <v>8400</v>
      </c>
    </row>
    <row r="36" spans="2:8" ht="19.2" x14ac:dyDescent="0.2">
      <c r="B36" s="13" t="s">
        <v>19</v>
      </c>
      <c r="C36" s="14" t="s">
        <v>106</v>
      </c>
      <c r="D36" s="15">
        <v>200</v>
      </c>
      <c r="E36" s="16">
        <v>24400</v>
      </c>
      <c r="F36" s="17">
        <f>ROUNDDOWN($D$9/D36,0)+1</f>
        <v>1</v>
      </c>
      <c r="G36" s="11" t="s">
        <v>10</v>
      </c>
      <c r="H36" s="25">
        <f>E36*F36</f>
        <v>24400</v>
      </c>
    </row>
    <row r="37" spans="2:8" ht="19.2" x14ac:dyDescent="0.2">
      <c r="B37" s="13" t="s">
        <v>60</v>
      </c>
      <c r="C37" s="14" t="s">
        <v>107</v>
      </c>
      <c r="D37" s="15">
        <v>500</v>
      </c>
      <c r="E37" s="16">
        <v>4000</v>
      </c>
      <c r="F37" s="17">
        <f>ROUNDDOWN($D$9/D37,0)+1</f>
        <v>1</v>
      </c>
      <c r="G37" s="11" t="s">
        <v>8</v>
      </c>
      <c r="H37" s="25">
        <f t="shared" ref="H37:H41" si="2">E37*F37</f>
        <v>4000</v>
      </c>
    </row>
    <row r="38" spans="2:8" ht="19.2" x14ac:dyDescent="0.2">
      <c r="B38" s="13" t="s">
        <v>21</v>
      </c>
      <c r="C38" s="14" t="s">
        <v>108</v>
      </c>
      <c r="D38" s="15">
        <v>30</v>
      </c>
      <c r="E38" s="16">
        <v>720</v>
      </c>
      <c r="F38" s="17">
        <f>ROUNDDOWN($D$9/D38,0)+1</f>
        <v>1</v>
      </c>
      <c r="G38" s="11" t="s">
        <v>8</v>
      </c>
      <c r="H38" s="25">
        <f t="shared" si="2"/>
        <v>720</v>
      </c>
    </row>
    <row r="39" spans="2:8" ht="19.2" x14ac:dyDescent="0.2">
      <c r="B39" s="13" t="s">
        <v>22</v>
      </c>
      <c r="C39" s="14" t="s">
        <v>1</v>
      </c>
      <c r="D39" s="15">
        <v>30</v>
      </c>
      <c r="E39" s="16">
        <v>1580</v>
      </c>
      <c r="F39" s="17">
        <f>ROUNDDOWN($D$9/D39,0)+1</f>
        <v>1</v>
      </c>
      <c r="G39" s="11" t="s">
        <v>9</v>
      </c>
      <c r="H39" s="25">
        <f t="shared" si="2"/>
        <v>1580</v>
      </c>
    </row>
    <row r="40" spans="2:8" ht="19.2" x14ac:dyDescent="0.2">
      <c r="B40" s="13" t="s">
        <v>60</v>
      </c>
      <c r="C40" s="14" t="s">
        <v>58</v>
      </c>
      <c r="D40" s="19">
        <v>500</v>
      </c>
      <c r="E40" s="20">
        <v>16400</v>
      </c>
      <c r="F40" s="17">
        <f>ROUNDDOWN($D$9/D40,0)+1</f>
        <v>1</v>
      </c>
      <c r="G40" s="11" t="s">
        <v>8</v>
      </c>
      <c r="H40" s="25">
        <f t="shared" si="2"/>
        <v>16400</v>
      </c>
    </row>
    <row r="41" spans="2:8" ht="19.2" x14ac:dyDescent="0.2">
      <c r="B41" s="13" t="s">
        <v>60</v>
      </c>
      <c r="C41" s="14" t="s">
        <v>2</v>
      </c>
      <c r="D41" s="19">
        <v>1000</v>
      </c>
      <c r="E41" s="20">
        <v>12800</v>
      </c>
      <c r="F41" s="17">
        <f>ROUNDDOWN($D$9/D41,0)+1</f>
        <v>1</v>
      </c>
      <c r="G41" s="11" t="s">
        <v>8</v>
      </c>
      <c r="H41" s="25">
        <f t="shared" si="2"/>
        <v>12800</v>
      </c>
    </row>
    <row r="42" spans="2:8" ht="19.2" x14ac:dyDescent="0.2">
      <c r="C42" s="21"/>
      <c r="D42" s="22"/>
      <c r="E42" s="22"/>
      <c r="F42" s="23"/>
      <c r="G42" s="26" t="s">
        <v>41</v>
      </c>
      <c r="H42" s="25">
        <f>SUM(H35:H41)</f>
        <v>68300</v>
      </c>
    </row>
    <row r="43" spans="2:8" ht="23.4" x14ac:dyDescent="0.2">
      <c r="B43" s="5" t="s">
        <v>43</v>
      </c>
      <c r="C43" s="5"/>
    </row>
    <row r="44" spans="2:8" ht="43.2" x14ac:dyDescent="0.2">
      <c r="B44" s="6" t="s">
        <v>17</v>
      </c>
      <c r="C44" s="7" t="s">
        <v>0</v>
      </c>
      <c r="D44" s="8" t="s">
        <v>14</v>
      </c>
      <c r="E44" s="8" t="s">
        <v>16</v>
      </c>
      <c r="F44" s="9" t="s">
        <v>15</v>
      </c>
      <c r="G44" s="11"/>
      <c r="H44" s="12" t="s">
        <v>23</v>
      </c>
    </row>
    <row r="45" spans="2:8" ht="19.2" x14ac:dyDescent="0.2">
      <c r="B45" s="13" t="s">
        <v>19</v>
      </c>
      <c r="C45" s="14" t="s">
        <v>92</v>
      </c>
      <c r="D45" s="15">
        <v>30</v>
      </c>
      <c r="E45" s="16">
        <v>8400</v>
      </c>
      <c r="F45" s="17">
        <f>ROUNDDOWN($D$9/D45,0)+1</f>
        <v>1</v>
      </c>
      <c r="G45" s="11" t="s">
        <v>8</v>
      </c>
      <c r="H45" s="25">
        <f>E45*F45</f>
        <v>8400</v>
      </c>
    </row>
    <row r="46" spans="2:8" ht="19.2" x14ac:dyDescent="0.2">
      <c r="B46" s="13" t="s">
        <v>19</v>
      </c>
      <c r="C46" s="14" t="s">
        <v>109</v>
      </c>
      <c r="D46" s="15">
        <v>200</v>
      </c>
      <c r="E46" s="16">
        <v>24400</v>
      </c>
      <c r="F46" s="17">
        <f>ROUNDDOWN($D$9/D46,0)+1</f>
        <v>1</v>
      </c>
      <c r="G46" s="11" t="s">
        <v>10</v>
      </c>
      <c r="H46" s="25">
        <f>E46*F46</f>
        <v>24400</v>
      </c>
    </row>
    <row r="47" spans="2:8" ht="19.2" x14ac:dyDescent="0.2">
      <c r="B47" s="13" t="s">
        <v>60</v>
      </c>
      <c r="C47" s="14" t="s">
        <v>110</v>
      </c>
      <c r="D47" s="15">
        <v>500</v>
      </c>
      <c r="E47" s="16">
        <v>4000</v>
      </c>
      <c r="F47" s="17">
        <f>ROUNDDOWN($D$9/D47,0)+1</f>
        <v>1</v>
      </c>
      <c r="G47" s="11" t="s">
        <v>8</v>
      </c>
      <c r="H47" s="25">
        <f t="shared" ref="H47:H51" si="3">E47*F47</f>
        <v>4000</v>
      </c>
    </row>
    <row r="48" spans="2:8" ht="19.2" x14ac:dyDescent="0.2">
      <c r="B48" s="13" t="s">
        <v>21</v>
      </c>
      <c r="C48" s="14" t="s">
        <v>111</v>
      </c>
      <c r="D48" s="15">
        <v>30</v>
      </c>
      <c r="E48" s="16">
        <v>720</v>
      </c>
      <c r="F48" s="17">
        <f>ROUNDDOWN($D$9/D48,0)+1</f>
        <v>1</v>
      </c>
      <c r="G48" s="11" t="s">
        <v>8</v>
      </c>
      <c r="H48" s="25">
        <f t="shared" si="3"/>
        <v>720</v>
      </c>
    </row>
    <row r="49" spans="2:8" ht="19.2" x14ac:dyDescent="0.2">
      <c r="B49" s="13" t="s">
        <v>22</v>
      </c>
      <c r="C49" s="14" t="s">
        <v>1</v>
      </c>
      <c r="D49" s="15">
        <v>30</v>
      </c>
      <c r="E49" s="16">
        <v>1580</v>
      </c>
      <c r="F49" s="17">
        <f>ROUNDDOWN($D$9/D49,0)+1</f>
        <v>1</v>
      </c>
      <c r="G49" s="11" t="s">
        <v>9</v>
      </c>
      <c r="H49" s="25">
        <f t="shared" si="3"/>
        <v>1580</v>
      </c>
    </row>
    <row r="50" spans="2:8" ht="19.2" x14ac:dyDescent="0.2">
      <c r="B50" s="13" t="s">
        <v>60</v>
      </c>
      <c r="C50" s="14" t="s">
        <v>58</v>
      </c>
      <c r="D50" s="19">
        <v>500</v>
      </c>
      <c r="E50" s="20">
        <v>16400</v>
      </c>
      <c r="F50" s="17">
        <f>ROUNDDOWN($D$9/D50,0)+1</f>
        <v>1</v>
      </c>
      <c r="G50" s="11" t="s">
        <v>8</v>
      </c>
      <c r="H50" s="25">
        <f t="shared" si="3"/>
        <v>16400</v>
      </c>
    </row>
    <row r="51" spans="2:8" ht="19.2" x14ac:dyDescent="0.2">
      <c r="B51" s="13" t="s">
        <v>60</v>
      </c>
      <c r="C51" s="14" t="s">
        <v>2</v>
      </c>
      <c r="D51" s="19">
        <v>1000</v>
      </c>
      <c r="E51" s="20">
        <v>12800</v>
      </c>
      <c r="F51" s="17">
        <f>ROUNDDOWN($D$9/D51,0)+1</f>
        <v>1</v>
      </c>
      <c r="G51" s="11" t="s">
        <v>8</v>
      </c>
      <c r="H51" s="25">
        <f t="shared" si="3"/>
        <v>12800</v>
      </c>
    </row>
    <row r="52" spans="2:8" ht="19.2" x14ac:dyDescent="0.2">
      <c r="C52" s="21"/>
      <c r="D52" s="22"/>
      <c r="E52" s="22"/>
      <c r="F52" s="23"/>
      <c r="G52" s="26" t="s">
        <v>41</v>
      </c>
      <c r="H52" s="25">
        <f>SUM(H45:H51)</f>
        <v>68300</v>
      </c>
    </row>
    <row r="54" spans="2:8" ht="23.4" x14ac:dyDescent="0.2">
      <c r="B54" s="5"/>
    </row>
    <row r="55" spans="2:8" ht="23.4" x14ac:dyDescent="0.2">
      <c r="B55" s="5" t="s">
        <v>66</v>
      </c>
      <c r="C55" s="5"/>
    </row>
    <row r="56" spans="2:8" ht="43.2" x14ac:dyDescent="0.2">
      <c r="B56" s="6" t="s">
        <v>17</v>
      </c>
      <c r="C56" s="7" t="s">
        <v>0</v>
      </c>
      <c r="D56" s="8" t="s">
        <v>14</v>
      </c>
      <c r="E56" s="8" t="s">
        <v>16</v>
      </c>
      <c r="F56" s="9" t="s">
        <v>15</v>
      </c>
      <c r="G56" s="11"/>
      <c r="H56" s="12" t="s">
        <v>23</v>
      </c>
    </row>
    <row r="57" spans="2:8" ht="19.2" x14ac:dyDescent="0.2">
      <c r="B57" s="13" t="s">
        <v>19</v>
      </c>
      <c r="C57" s="14" t="s">
        <v>93</v>
      </c>
      <c r="D57" s="15">
        <v>30</v>
      </c>
      <c r="E57" s="16">
        <v>8400</v>
      </c>
      <c r="F57" s="17">
        <f>ROUNDDOWN($D$9/D57,0)+1</f>
        <v>1</v>
      </c>
      <c r="G57" s="11" t="s">
        <v>8</v>
      </c>
      <c r="H57" s="25">
        <f>E57*F57</f>
        <v>8400</v>
      </c>
    </row>
    <row r="58" spans="2:8" ht="19.2" x14ac:dyDescent="0.2">
      <c r="B58" s="13" t="s">
        <v>19</v>
      </c>
      <c r="C58" s="14" t="s">
        <v>70</v>
      </c>
      <c r="D58" s="15">
        <v>200</v>
      </c>
      <c r="E58" s="16">
        <v>24400</v>
      </c>
      <c r="F58" s="17">
        <f>ROUNDDOWN($D$9/D58,0)+1</f>
        <v>1</v>
      </c>
      <c r="G58" s="11" t="s">
        <v>10</v>
      </c>
      <c r="H58" s="25">
        <f>E58*F58</f>
        <v>24400</v>
      </c>
    </row>
    <row r="59" spans="2:8" ht="19.2" x14ac:dyDescent="0.2">
      <c r="B59" s="13" t="s">
        <v>60</v>
      </c>
      <c r="C59" s="14" t="s">
        <v>72</v>
      </c>
      <c r="D59" s="15">
        <v>500</v>
      </c>
      <c r="E59" s="16">
        <v>4000</v>
      </c>
      <c r="F59" s="17">
        <f>ROUNDDOWN($D$9/D59,0)+1</f>
        <v>1</v>
      </c>
      <c r="G59" s="11" t="s">
        <v>8</v>
      </c>
      <c r="H59" s="25">
        <f t="shared" ref="H59:H63" si="4">E59*F59</f>
        <v>4000</v>
      </c>
    </row>
    <row r="60" spans="2:8" ht="19.2" x14ac:dyDescent="0.2">
      <c r="B60" s="13" t="s">
        <v>21</v>
      </c>
      <c r="C60" s="14" t="s">
        <v>73</v>
      </c>
      <c r="D60" s="15">
        <v>30</v>
      </c>
      <c r="E60" s="16">
        <v>720</v>
      </c>
      <c r="F60" s="17">
        <f>ROUNDDOWN($D$9/D60,0)+1</f>
        <v>1</v>
      </c>
      <c r="G60" s="11" t="s">
        <v>8</v>
      </c>
      <c r="H60" s="25">
        <f t="shared" si="4"/>
        <v>720</v>
      </c>
    </row>
    <row r="61" spans="2:8" ht="19.2" x14ac:dyDescent="0.2">
      <c r="B61" s="13" t="s">
        <v>64</v>
      </c>
      <c r="C61" s="14" t="s">
        <v>71</v>
      </c>
      <c r="D61" s="15">
        <v>10</v>
      </c>
      <c r="E61" s="16">
        <v>1600</v>
      </c>
      <c r="F61" s="17">
        <f>ROUNDDOWN($D$9/D61,0)+1</f>
        <v>1</v>
      </c>
      <c r="G61" s="11" t="s">
        <v>65</v>
      </c>
      <c r="H61" s="25">
        <f t="shared" si="4"/>
        <v>1600</v>
      </c>
    </row>
    <row r="62" spans="2:8" ht="19.2" x14ac:dyDescent="0.2">
      <c r="B62" s="13" t="s">
        <v>22</v>
      </c>
      <c r="C62" s="14" t="s">
        <v>1</v>
      </c>
      <c r="D62" s="15">
        <v>90</v>
      </c>
      <c r="E62" s="16">
        <v>1580</v>
      </c>
      <c r="F62" s="17">
        <f>ROUNDDOWN($D$9/D62,0)+1</f>
        <v>1</v>
      </c>
      <c r="G62" s="11" t="s">
        <v>9</v>
      </c>
      <c r="H62" s="25">
        <f t="shared" si="4"/>
        <v>1580</v>
      </c>
    </row>
    <row r="63" spans="2:8" ht="19.2" x14ac:dyDescent="0.2">
      <c r="B63" s="13" t="s">
        <v>60</v>
      </c>
      <c r="C63" s="14" t="s">
        <v>58</v>
      </c>
      <c r="D63" s="19">
        <v>400</v>
      </c>
      <c r="E63" s="20">
        <v>16400</v>
      </c>
      <c r="F63" s="17">
        <f>ROUNDDOWN($D$9/D63,0)+1</f>
        <v>1</v>
      </c>
      <c r="G63" s="11" t="s">
        <v>8</v>
      </c>
      <c r="H63" s="25">
        <f t="shared" si="4"/>
        <v>16400</v>
      </c>
    </row>
    <row r="64" spans="2:8" ht="19.2" x14ac:dyDescent="0.2">
      <c r="B64" s="13" t="s">
        <v>67</v>
      </c>
      <c r="C64" s="14" t="s">
        <v>2</v>
      </c>
      <c r="D64" s="19">
        <v>500</v>
      </c>
      <c r="E64" s="20">
        <v>12800</v>
      </c>
      <c r="F64" s="17">
        <f>ROUNDDOWN($D$9/D64,0)+1</f>
        <v>1</v>
      </c>
      <c r="G64" s="11" t="s">
        <v>8</v>
      </c>
      <c r="H64" s="25">
        <f t="shared" ref="H64" si="5">E64*F64</f>
        <v>12800</v>
      </c>
    </row>
    <row r="65" spans="3:8" ht="19.2" x14ac:dyDescent="0.2">
      <c r="C65" s="21"/>
      <c r="D65" s="22"/>
      <c r="E65" s="22"/>
      <c r="F65" s="23"/>
      <c r="G65" s="26" t="s">
        <v>41</v>
      </c>
      <c r="H65" s="25">
        <f>SUM(H57:H64)</f>
        <v>69900</v>
      </c>
    </row>
  </sheetData>
  <phoneticPr fontId="2"/>
  <printOptions horizontalCentered="1"/>
  <pageMargins left="0" right="0" top="0" bottom="0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小径（4～6.5φ）</vt:lpstr>
      <vt:lpstr>Ⅲ型以前アンカー（12.7～18φ）</vt:lpstr>
      <vt:lpstr>ブレイズ19φ</vt:lpstr>
      <vt:lpstr>Ⅳ型アンカー（12.7～24φ)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beppu</dc:creator>
  <cp:lastModifiedBy>雄貴 長屋</cp:lastModifiedBy>
  <cp:lastPrinted>2016-11-14T08:58:27Z</cp:lastPrinted>
  <dcterms:created xsi:type="dcterms:W3CDTF">2016-11-10T07:48:45Z</dcterms:created>
  <dcterms:modified xsi:type="dcterms:W3CDTF">2023-11-01T07:05:50Z</dcterms:modified>
</cp:coreProperties>
</file>